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lubbenchmarking.sharepoint.com/sites/CBCommunicationsMarketing/Shared Documents/CB Sharepoint/1General Communications-Collateral/1CB Collateral/Onboarding Materials/2024 FY Deparmental Ops Worksheets/"/>
    </mc:Choice>
  </mc:AlternateContent>
  <xr:revisionPtr revIDLastSave="0" documentId="8_{04D2EF8B-1421-40F2-82A8-3002959F57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erations Worksheet" sheetId="1" r:id="rId1"/>
    <sheet name="Sheet1" sheetId="9" state="hidden" r:id="rId2"/>
    <sheet name="Dropdowns" sheetId="8" state="hidden" r:id="rId3"/>
    <sheet name="Mapping" sheetId="6" state="hidden" r:id="rId4"/>
    <sheet name="for Use by Club Benchmarking" sheetId="3" state="hidden" r:id="rId5"/>
  </sheets>
  <definedNames>
    <definedName name="Private">Mapping!$A$131:$A$132</definedName>
    <definedName name="privateornot">Mapping!$A$131:$A$132</definedName>
    <definedName name="Status">Mapping!$A$131:$A$132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3" l="1"/>
  <c r="D58" i="3"/>
  <c r="D56" i="3"/>
  <c r="I56" i="3" s="1"/>
  <c r="H56" i="3" s="1"/>
  <c r="F57" i="3"/>
  <c r="I57" i="3"/>
  <c r="H57" i="3" s="1"/>
  <c r="F56" i="3"/>
  <c r="C4" i="3"/>
  <c r="C5" i="3"/>
  <c r="C3" i="3"/>
  <c r="D61" i="3"/>
  <c r="I61" i="3" s="1"/>
  <c r="H61" i="3" s="1"/>
  <c r="D60" i="3"/>
  <c r="D34" i="3"/>
  <c r="I34" i="3" s="1"/>
  <c r="F34" i="3"/>
  <c r="F60" i="3"/>
  <c r="I60" i="3"/>
  <c r="H60" i="3" s="1"/>
  <c r="F61" i="3"/>
  <c r="D11" i="3"/>
  <c r="I11" i="3" s="1"/>
  <c r="D12" i="3"/>
  <c r="I12" i="3" s="1"/>
  <c r="D13" i="3"/>
  <c r="I13" i="3" s="1"/>
  <c r="D14" i="3"/>
  <c r="I14" i="3" s="1"/>
  <c r="D15" i="3"/>
  <c r="I15" i="3" s="1"/>
  <c r="D16" i="3"/>
  <c r="D17" i="3"/>
  <c r="D10" i="3"/>
  <c r="I10" i="3" s="1"/>
  <c r="I16" i="3"/>
  <c r="I17" i="3"/>
  <c r="I79" i="6" l="1"/>
  <c r="H79" i="6" s="1"/>
  <c r="I78" i="6"/>
  <c r="H78" i="6" s="1"/>
  <c r="I77" i="6"/>
  <c r="H77" i="6" s="1"/>
  <c r="I76" i="6"/>
  <c r="H76" i="6" s="1"/>
  <c r="F76" i="6"/>
  <c r="F77" i="6"/>
  <c r="F78" i="6"/>
  <c r="F79" i="6"/>
  <c r="I75" i="6"/>
  <c r="H75" i="6" s="1"/>
  <c r="F75" i="6"/>
  <c r="H64" i="6" l="1"/>
  <c r="H70" i="6"/>
  <c r="I55" i="6" l="1"/>
  <c r="H55" i="6" s="1"/>
  <c r="I54" i="6"/>
  <c r="H54" i="6" s="1"/>
  <c r="C4" i="6" l="1"/>
  <c r="I60" i="6"/>
  <c r="H60" i="6" s="1"/>
  <c r="I63" i="6"/>
  <c r="H63" i="6" s="1"/>
  <c r="I65" i="6"/>
  <c r="H65" i="6" s="1"/>
  <c r="I67" i="6"/>
  <c r="H67" i="6" s="1"/>
  <c r="I73" i="6"/>
  <c r="H73" i="6" s="1"/>
  <c r="F52" i="6" l="1"/>
  <c r="F51" i="6"/>
  <c r="F50" i="6"/>
  <c r="F49" i="6"/>
  <c r="F48" i="6"/>
  <c r="F47" i="6"/>
  <c r="F46" i="6"/>
  <c r="H45" i="6"/>
  <c r="F44" i="6"/>
  <c r="F43" i="6"/>
  <c r="F42" i="6"/>
  <c r="F41" i="6"/>
  <c r="F40" i="6"/>
  <c r="F39" i="6"/>
  <c r="F38" i="6"/>
  <c r="H37" i="6"/>
  <c r="F36" i="6"/>
  <c r="F35" i="6"/>
  <c r="F34" i="6"/>
  <c r="F33" i="6"/>
  <c r="F32" i="6"/>
  <c r="F31" i="6"/>
  <c r="F29" i="6"/>
  <c r="F28" i="6"/>
  <c r="F27" i="6"/>
  <c r="F26" i="6"/>
  <c r="F25" i="6"/>
  <c r="F24" i="6"/>
  <c r="F23" i="6"/>
  <c r="F20" i="6"/>
  <c r="F19" i="6"/>
  <c r="F18" i="6"/>
  <c r="F16" i="6"/>
  <c r="F15" i="6"/>
  <c r="F14" i="6"/>
  <c r="F13" i="6"/>
  <c r="F12" i="6"/>
  <c r="F11" i="6"/>
  <c r="F10" i="6"/>
  <c r="F9" i="6"/>
  <c r="F7" i="6"/>
  <c r="F6" i="6"/>
  <c r="F54" i="6"/>
  <c r="F55" i="6"/>
  <c r="F56" i="6"/>
  <c r="F57" i="6"/>
  <c r="F58" i="6"/>
  <c r="F59" i="6"/>
  <c r="F61" i="6"/>
  <c r="F62" i="6"/>
  <c r="F64" i="6"/>
  <c r="F66" i="6"/>
  <c r="F68" i="6"/>
  <c r="F69" i="6"/>
  <c r="F70" i="6"/>
  <c r="F72" i="6"/>
  <c r="F74" i="6"/>
  <c r="D66" i="6"/>
  <c r="I66" i="6" s="1"/>
  <c r="H66" i="6" s="1"/>
  <c r="D68" i="6"/>
  <c r="I68" i="6" s="1"/>
  <c r="H68" i="6" s="1"/>
  <c r="D69" i="6"/>
  <c r="I69" i="6" s="1"/>
  <c r="H69" i="6" s="1"/>
  <c r="D71" i="6"/>
  <c r="I71" i="6" s="1"/>
  <c r="H71" i="6" s="1"/>
  <c r="D72" i="6"/>
  <c r="I72" i="6" s="1"/>
  <c r="H72" i="6" s="1"/>
  <c r="D74" i="6"/>
  <c r="I74" i="6" s="1"/>
  <c r="H74" i="6" s="1"/>
  <c r="D7" i="6"/>
  <c r="I7" i="6" s="1"/>
  <c r="H7" i="6" s="1"/>
  <c r="D8" i="6"/>
  <c r="D9" i="6"/>
  <c r="D10" i="6"/>
  <c r="I10" i="6" s="1"/>
  <c r="H10" i="6" s="1"/>
  <c r="D11" i="6"/>
  <c r="I11" i="6" s="1"/>
  <c r="H11" i="6" s="1"/>
  <c r="D12" i="6"/>
  <c r="I12" i="6" s="1"/>
  <c r="H12" i="6" s="1"/>
  <c r="D13" i="6"/>
  <c r="I13" i="6" s="1"/>
  <c r="H13" i="6" s="1"/>
  <c r="D14" i="6"/>
  <c r="I14" i="6" s="1"/>
  <c r="H14" i="6" s="1"/>
  <c r="D15" i="6"/>
  <c r="I15" i="6" s="1"/>
  <c r="H15" i="6" s="1"/>
  <c r="D16" i="6"/>
  <c r="I16" i="6" s="1"/>
  <c r="H16" i="6" s="1"/>
  <c r="D18" i="6"/>
  <c r="I18" i="6" s="1"/>
  <c r="H18" i="6" s="1"/>
  <c r="D19" i="6"/>
  <c r="I19" i="6" s="1"/>
  <c r="H19" i="6" s="1"/>
  <c r="D20" i="6"/>
  <c r="I20" i="6" s="1"/>
  <c r="H20" i="6" s="1"/>
  <c r="D22" i="6"/>
  <c r="D23" i="6"/>
  <c r="I23" i="6" s="1"/>
  <c r="H23" i="6" s="1"/>
  <c r="D24" i="6"/>
  <c r="I24" i="6" s="1"/>
  <c r="H24" i="6" s="1"/>
  <c r="D25" i="6"/>
  <c r="I25" i="6" s="1"/>
  <c r="H25" i="6" s="1"/>
  <c r="D26" i="6"/>
  <c r="I26" i="6" s="1"/>
  <c r="H26" i="6" s="1"/>
  <c r="D27" i="6"/>
  <c r="I27" i="6" s="1"/>
  <c r="H27" i="6" s="1"/>
  <c r="D28" i="6"/>
  <c r="I28" i="6" s="1"/>
  <c r="H28" i="6" s="1"/>
  <c r="D29" i="6"/>
  <c r="I29" i="6" s="1"/>
  <c r="H29" i="6" s="1"/>
  <c r="D30" i="6"/>
  <c r="D31" i="6"/>
  <c r="I31" i="6" s="1"/>
  <c r="H31" i="6" s="1"/>
  <c r="D32" i="6"/>
  <c r="I32" i="6" s="1"/>
  <c r="H32" i="6" s="1"/>
  <c r="D33" i="6"/>
  <c r="I33" i="6" s="1"/>
  <c r="H33" i="6" s="1"/>
  <c r="D34" i="6"/>
  <c r="I34" i="6" s="1"/>
  <c r="H34" i="6" s="1"/>
  <c r="D35" i="6"/>
  <c r="I35" i="6" s="1"/>
  <c r="H35" i="6" s="1"/>
  <c r="D36" i="6"/>
  <c r="I36" i="6" s="1"/>
  <c r="H36" i="6" s="1"/>
  <c r="D37" i="6"/>
  <c r="D38" i="6"/>
  <c r="I38" i="6" s="1"/>
  <c r="H38" i="6" s="1"/>
  <c r="D39" i="6"/>
  <c r="I39" i="6" s="1"/>
  <c r="H39" i="6" s="1"/>
  <c r="D40" i="6"/>
  <c r="I40" i="6" s="1"/>
  <c r="H40" i="6" s="1"/>
  <c r="D41" i="6"/>
  <c r="I41" i="6" s="1"/>
  <c r="H41" i="6" s="1"/>
  <c r="D42" i="6"/>
  <c r="I42" i="6" s="1"/>
  <c r="H42" i="6" s="1"/>
  <c r="D43" i="6"/>
  <c r="I43" i="6" s="1"/>
  <c r="H43" i="6" s="1"/>
  <c r="D44" i="6"/>
  <c r="I44" i="6" s="1"/>
  <c r="H44" i="6" s="1"/>
  <c r="D45" i="6"/>
  <c r="D46" i="6"/>
  <c r="I46" i="6" s="1"/>
  <c r="H46" i="6" s="1"/>
  <c r="D47" i="6"/>
  <c r="I47" i="6" s="1"/>
  <c r="H47" i="6" s="1"/>
  <c r="D48" i="6"/>
  <c r="I48" i="6" s="1"/>
  <c r="H48" i="6" s="1"/>
  <c r="D49" i="6"/>
  <c r="I49" i="6" s="1"/>
  <c r="H49" i="6" s="1"/>
  <c r="D50" i="6"/>
  <c r="I50" i="6" s="1"/>
  <c r="H50" i="6" s="1"/>
  <c r="D51" i="6"/>
  <c r="I51" i="6" s="1"/>
  <c r="H51" i="6" s="1"/>
  <c r="D52" i="6"/>
  <c r="I52" i="6" s="1"/>
  <c r="H52" i="6" s="1"/>
  <c r="D56" i="6"/>
  <c r="I56" i="6" s="1"/>
  <c r="H56" i="6" s="1"/>
  <c r="D57" i="6"/>
  <c r="I57" i="6" s="1"/>
  <c r="H57" i="6" s="1"/>
  <c r="D58" i="6"/>
  <c r="I58" i="6" s="1"/>
  <c r="H58" i="6" s="1"/>
  <c r="D59" i="6"/>
  <c r="I59" i="6" s="1"/>
  <c r="H59" i="6" s="1"/>
  <c r="D61" i="6"/>
  <c r="I61" i="6" s="1"/>
  <c r="H61" i="6" s="1"/>
  <c r="D62" i="6"/>
  <c r="I62" i="6" s="1"/>
  <c r="H62" i="6" s="1"/>
  <c r="D6" i="6"/>
  <c r="I6" i="6" s="1"/>
  <c r="H6" i="6" s="1"/>
  <c r="D17" i="6" l="1"/>
  <c r="I9" i="6"/>
  <c r="H9" i="6" s="1"/>
  <c r="C23" i="1"/>
  <c r="I58" i="3" l="1"/>
  <c r="H58" i="3" s="1"/>
  <c r="D54" i="3"/>
  <c r="I54" i="3" s="1"/>
  <c r="H54" i="3" s="1"/>
  <c r="D53" i="3"/>
  <c r="I53" i="3" s="1"/>
  <c r="H53" i="3" s="1"/>
  <c r="D52" i="3"/>
  <c r="I52" i="3" s="1"/>
  <c r="H52" i="3" s="1"/>
  <c r="D51" i="3"/>
  <c r="I51" i="3" s="1"/>
  <c r="H51" i="3" s="1"/>
  <c r="D50" i="3"/>
  <c r="I50" i="3" s="1"/>
  <c r="H50" i="3" s="1"/>
  <c r="D49" i="3"/>
  <c r="I49" i="3" s="1"/>
  <c r="H49" i="3" s="1"/>
  <c r="D48" i="3"/>
  <c r="I48" i="3" s="1"/>
  <c r="H48" i="3" s="1"/>
  <c r="D46" i="3"/>
  <c r="I46" i="3" s="1"/>
  <c r="H46" i="3" s="1"/>
  <c r="D45" i="3"/>
  <c r="I45" i="3" s="1"/>
  <c r="H45" i="3" s="1"/>
  <c r="D44" i="3"/>
  <c r="I44" i="3" s="1"/>
  <c r="H44" i="3" s="1"/>
  <c r="D43" i="3"/>
  <c r="I43" i="3" s="1"/>
  <c r="H43" i="3" s="1"/>
  <c r="D42" i="3"/>
  <c r="I42" i="3" s="1"/>
  <c r="H42" i="3" s="1"/>
  <c r="D41" i="3"/>
  <c r="I41" i="3" s="1"/>
  <c r="H41" i="3" s="1"/>
  <c r="D40" i="3"/>
  <c r="I40" i="3" s="1"/>
  <c r="H40" i="3" s="1"/>
  <c r="D38" i="3"/>
  <c r="I38" i="3" s="1"/>
  <c r="H38" i="3" s="1"/>
  <c r="D37" i="3"/>
  <c r="I37" i="3" s="1"/>
  <c r="H37" i="3" s="1"/>
  <c r="D36" i="3"/>
  <c r="I36" i="3" s="1"/>
  <c r="H36" i="3" s="1"/>
  <c r="D35" i="3"/>
  <c r="I35" i="3" s="1"/>
  <c r="H35" i="3" s="1"/>
  <c r="D33" i="3"/>
  <c r="I33" i="3" s="1"/>
  <c r="H33" i="3" s="1"/>
  <c r="D32" i="3"/>
  <c r="I32" i="3" s="1"/>
  <c r="H32" i="3" s="1"/>
  <c r="D30" i="3"/>
  <c r="I30" i="3" s="1"/>
  <c r="H30" i="3" s="1"/>
  <c r="D29" i="3"/>
  <c r="I29" i="3" s="1"/>
  <c r="H29" i="3" s="1"/>
  <c r="D28" i="3"/>
  <c r="I28" i="3" s="1"/>
  <c r="H28" i="3" s="1"/>
  <c r="D27" i="3"/>
  <c r="I27" i="3" s="1"/>
  <c r="H27" i="3" s="1"/>
  <c r="D26" i="3"/>
  <c r="I26" i="3" s="1"/>
  <c r="H26" i="3" s="1"/>
  <c r="D25" i="3"/>
  <c r="I25" i="3" s="1"/>
  <c r="H25" i="3" s="1"/>
  <c r="D24" i="3"/>
  <c r="I24" i="3" s="1"/>
  <c r="H24" i="3" s="1"/>
  <c r="D21" i="3"/>
  <c r="I21" i="3" s="1"/>
  <c r="H21" i="3" s="1"/>
  <c r="D20" i="3"/>
  <c r="I20" i="3" s="1"/>
  <c r="H20" i="3" s="1"/>
  <c r="D19" i="3"/>
  <c r="I19" i="3" s="1"/>
  <c r="H19" i="3" s="1"/>
  <c r="H17" i="3"/>
  <c r="H16" i="3"/>
  <c r="H15" i="3"/>
  <c r="H14" i="3"/>
  <c r="H13" i="3"/>
  <c r="H12" i="3"/>
  <c r="H11" i="3"/>
  <c r="H10" i="3"/>
  <c r="D8" i="3"/>
  <c r="D7" i="3"/>
  <c r="I7" i="3" s="1"/>
  <c r="H7" i="3" s="1"/>
  <c r="F8" i="3"/>
  <c r="F10" i="3"/>
  <c r="F11" i="3"/>
  <c r="F12" i="3"/>
  <c r="F13" i="3"/>
  <c r="F14" i="3"/>
  <c r="F15" i="3"/>
  <c r="F16" i="3"/>
  <c r="F17" i="3"/>
  <c r="F19" i="3"/>
  <c r="F20" i="3"/>
  <c r="F21" i="3"/>
  <c r="F24" i="3"/>
  <c r="F25" i="3"/>
  <c r="F26" i="3"/>
  <c r="F27" i="3"/>
  <c r="F28" i="3"/>
  <c r="F29" i="3"/>
  <c r="F30" i="3"/>
  <c r="F32" i="3"/>
  <c r="F33" i="3"/>
  <c r="F35" i="3"/>
  <c r="F36" i="3"/>
  <c r="F37" i="3"/>
  <c r="F38" i="3"/>
  <c r="H39" i="3"/>
  <c r="F40" i="3"/>
  <c r="F41" i="3"/>
  <c r="F42" i="3"/>
  <c r="F43" i="3"/>
  <c r="F44" i="3"/>
  <c r="F45" i="3"/>
  <c r="F46" i="3"/>
  <c r="H47" i="3"/>
  <c r="F48" i="3"/>
  <c r="F49" i="3"/>
  <c r="F50" i="3"/>
  <c r="F51" i="3"/>
  <c r="F52" i="3"/>
  <c r="F53" i="3"/>
  <c r="F54" i="3"/>
  <c r="H55" i="3"/>
  <c r="F58" i="3"/>
  <c r="F7" i="3"/>
  <c r="I8" i="3" l="1"/>
  <c r="H8" i="3" s="1"/>
  <c r="D18" i="3"/>
</calcChain>
</file>

<file path=xl/sharedStrings.xml><?xml version="1.0" encoding="utf-8"?>
<sst xmlns="http://schemas.openxmlformats.org/spreadsheetml/2006/main" count="361" uniqueCount="156">
  <si>
    <t>Operational Metrics Worksheet</t>
  </si>
  <si>
    <t>Club Name</t>
  </si>
  <si>
    <t>State</t>
  </si>
  <si>
    <t>Fiscal Year End</t>
  </si>
  <si>
    <t>MEMBERSHIP – STATISTICS</t>
  </si>
  <si>
    <t>YOUR CLUB</t>
  </si>
  <si>
    <r>
      <rPr>
        <b/>
        <sz val="12"/>
        <rFont val="Calibri"/>
        <family val="2"/>
        <scheme val="minor"/>
      </rPr>
      <t>Total Member Count (All Categories)</t>
    </r>
    <r>
      <rPr>
        <sz val="12"/>
        <rFont val="Calibri"/>
        <family val="2"/>
        <scheme val="minor"/>
      </rPr>
      <t xml:space="preserve">
Should match total number of membership accounts.
A family membership counts as 1.</t>
    </r>
  </si>
  <si>
    <r>
      <t xml:space="preserve"> </t>
    </r>
    <r>
      <rPr>
        <b/>
        <sz val="12"/>
        <rFont val="Calibri"/>
        <family val="2"/>
        <scheme val="minor"/>
      </rPr>
      <t>Full Member Capacity Restriction</t>
    </r>
    <r>
      <rPr>
        <sz val="12"/>
        <rFont val="Calibri"/>
        <family val="2"/>
        <scheme val="minor"/>
      </rPr>
      <t xml:space="preserve">
If you have one, what is the cap for Full Members with
unlimited access to all amenities? This may be defined in bylaws.</t>
    </r>
  </si>
  <si>
    <r>
      <rPr>
        <b/>
        <sz val="12"/>
        <rFont val="Calibri"/>
        <family val="2"/>
        <scheme val="minor"/>
      </rPr>
      <t>Number of Memberships by Category</t>
    </r>
    <r>
      <rPr>
        <sz val="12"/>
        <rFont val="Calibri"/>
        <family val="2"/>
        <scheme val="minor"/>
      </rPr>
      <t xml:space="preserve">
Number of memberships in each category below as of 
fiscal year end. Total should equal Total Member Count above.</t>
    </r>
  </si>
  <si>
    <r>
      <t>Full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</si>
  <si>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t>Limited</t>
    </r>
    <r>
      <rPr>
        <b/>
        <sz val="12"/>
        <color indexed="8"/>
        <rFont val="Calibri"/>
        <family val="2"/>
        <scheme val="minor"/>
      </rPr>
      <t xml:space="preserve">&gt;&gt; </t>
    </r>
  </si>
  <si>
    <r>
      <t>Social</t>
    </r>
    <r>
      <rPr>
        <b/>
        <sz val="12"/>
        <color indexed="8"/>
        <rFont val="Calibri"/>
        <family val="2"/>
        <scheme val="minor"/>
      </rPr>
      <t xml:space="preserve">&gt;&gt; </t>
    </r>
  </si>
  <si>
    <r>
      <t>Junior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</si>
  <si>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t>Senior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</si>
  <si>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t>Non-Resident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</si>
  <si>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t>Corporate</t>
    </r>
    <r>
      <rPr>
        <b/>
        <sz val="12"/>
        <color indexed="8"/>
        <rFont val="Calibri"/>
        <family val="2"/>
        <scheme val="minor"/>
      </rPr>
      <t>&gt;&gt;</t>
    </r>
    <r>
      <rPr>
        <sz val="12"/>
        <color indexed="8"/>
        <rFont val="Calibri"/>
        <family val="2"/>
        <scheme val="minor"/>
      </rPr>
      <t xml:space="preserve"> </t>
    </r>
  </si>
  <si>
    <r>
      <t>Other</t>
    </r>
    <r>
      <rPr>
        <b/>
        <sz val="12"/>
        <color indexed="8"/>
        <rFont val="Calibri"/>
        <family val="2"/>
        <scheme val="minor"/>
      </rPr>
      <t xml:space="preserve">&gt;&gt; </t>
    </r>
  </si>
  <si>
    <r>
      <rPr>
        <b/>
        <sz val="12"/>
        <rFont val="Calibri"/>
        <family val="2"/>
        <scheme val="minor"/>
      </rPr>
      <t>Number of New Activations to Full Memberships</t>
    </r>
    <r>
      <rPr>
        <sz val="12"/>
        <rFont val="Calibri"/>
        <family val="2"/>
        <scheme val="minor"/>
      </rPr>
      <t xml:space="preserve">
The number of new unrestricted memberships in the fiscal year</t>
    </r>
  </si>
  <si>
    <r>
      <rPr>
        <b/>
        <sz val="12"/>
        <rFont val="Calibri"/>
        <family val="2"/>
        <scheme val="minor"/>
      </rPr>
      <t>Number of Relinquished Full Memberships</t>
    </r>
    <r>
      <rPr>
        <sz val="12"/>
        <rFont val="Calibri"/>
        <family val="2"/>
        <scheme val="minor"/>
      </rPr>
      <t xml:space="preserve">
Number of relinquished unrestricted full memberships in fiscal year</t>
    </r>
  </si>
  <si>
    <r>
      <rPr>
        <b/>
        <sz val="12"/>
        <rFont val="Calibri"/>
        <family val="2"/>
        <scheme val="minor"/>
      </rPr>
      <t>Average Age of Membership</t>
    </r>
    <r>
      <rPr>
        <sz val="12"/>
        <rFont val="Calibri"/>
        <family val="2"/>
        <scheme val="minor"/>
      </rPr>
      <t xml:space="preserve">
As of the end of fiscal year</t>
    </r>
  </si>
  <si>
    <t>MEMBER FEES</t>
  </si>
  <si>
    <r>
      <rPr>
        <b/>
        <sz val="12"/>
        <color indexed="8"/>
        <rFont val="Calibri"/>
        <family val="2"/>
        <scheme val="minor"/>
      </rPr>
      <t>Full Family Membership Dues and Fees</t>
    </r>
    <r>
      <rPr>
        <sz val="14"/>
        <color indexed="8"/>
        <rFont val="Calibri"/>
        <family val="2"/>
        <scheme val="minor"/>
      </rPr>
      <t xml:space="preserve">
</t>
    </r>
    <r>
      <rPr>
        <sz val="12"/>
        <color indexed="8"/>
        <rFont val="Calibri"/>
        <family val="2"/>
        <scheme val="minor"/>
      </rPr>
      <t xml:space="preserve">Family including a 45 year old primary member, spouse,
and 3 children ages 9, 12, and 16.  All have full access
to all club offerings and amenities. </t>
    </r>
  </si>
  <si>
    <r>
      <t xml:space="preserve">Initiation Fee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</si>
  <si>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Annual Dues (exclude capital dues)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</si>
  <si>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Annual Dues Prior year (exclude capital dues)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</si>
  <si>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Annualized Minimum Spending Requirement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</si>
  <si>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Capital </t>
    </r>
    <r>
      <rPr>
        <sz val="12"/>
        <rFont val="Calibri"/>
        <family val="2"/>
        <scheme val="minor"/>
      </rPr>
      <t>Dues</t>
    </r>
    <r>
      <rPr>
        <sz val="12"/>
        <color indexed="8"/>
        <rFont val="Calibri"/>
        <family val="2"/>
        <scheme val="minor"/>
      </rPr>
      <t xml:space="preserve">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</si>
  <si>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Special Capital Assessment </t>
    </r>
    <r>
      <rPr>
        <b/>
        <sz val="12"/>
        <color indexed="8"/>
        <rFont val="Calibri"/>
        <family val="2"/>
        <scheme val="minor"/>
      </rPr>
      <t>&gt;&gt;</t>
    </r>
  </si>
  <si>
    <r>
      <t xml:space="preserve">House Charge and/or Level Service Charge </t>
    </r>
    <r>
      <rPr>
        <b/>
        <sz val="12"/>
        <color indexed="8"/>
        <rFont val="Calibri"/>
        <family val="2"/>
        <scheme val="minor"/>
      </rPr>
      <t>&gt;&gt;</t>
    </r>
  </si>
  <si>
    <r>
      <rPr>
        <b/>
        <sz val="12"/>
        <color indexed="8"/>
        <rFont val="Calibri"/>
        <family val="2"/>
        <scheme val="minor"/>
      </rPr>
      <t>Social Couple Dues and Fees</t>
    </r>
    <r>
      <rPr>
        <sz val="14"/>
        <rFont val="Calibri"/>
        <family val="2"/>
        <scheme val="minor"/>
      </rPr>
      <t xml:space="preserve">
</t>
    </r>
    <r>
      <rPr>
        <sz val="12"/>
        <rFont val="Calibri"/>
        <family val="2"/>
        <scheme val="minor"/>
      </rPr>
      <t xml:space="preserve">Couple with both people having Social Member privileges only. </t>
    </r>
  </si>
  <si>
    <r>
      <t xml:space="preserve">Capital Dues </t>
    </r>
    <r>
      <rPr>
        <b/>
        <sz val="12"/>
        <color indexed="8"/>
        <rFont val="Calibri"/>
        <family val="2"/>
        <scheme val="minor"/>
      </rPr>
      <t>&gt;&gt;</t>
    </r>
  </si>
  <si>
    <t>Senior Member Dues and Fees</t>
  </si>
  <si>
    <r>
      <t>Initiation Fee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</si>
  <si>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t>Annual Dues (exclude capital dues)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</si>
  <si>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t>Annualized Minimum Spending Requirement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</si>
  <si>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t>Capital Dues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</si>
  <si>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rPr>
        <b/>
        <sz val="12"/>
        <color indexed="8"/>
        <rFont val="Calibri"/>
        <family val="2"/>
        <scheme val="minor"/>
      </rPr>
      <t>Junior Member Dues and Fees</t>
    </r>
    <r>
      <rPr>
        <sz val="14"/>
        <rFont val="Calibri"/>
        <family val="2"/>
        <scheme val="minor"/>
      </rPr>
      <t/>
    </r>
  </si>
  <si>
    <r>
      <t>Special Capital Assessment</t>
    </r>
    <r>
      <rPr>
        <b/>
        <sz val="12"/>
        <color indexed="8"/>
        <rFont val="Calibri"/>
        <family val="2"/>
        <scheme val="minor"/>
      </rPr>
      <t xml:space="preserve"> &gt;&gt;</t>
    </r>
  </si>
  <si>
    <r>
      <t>House Charge and/or Level Service Charge</t>
    </r>
    <r>
      <rPr>
        <b/>
        <sz val="12"/>
        <color indexed="8"/>
        <rFont val="Calibri"/>
        <family val="2"/>
        <scheme val="minor"/>
      </rPr>
      <t xml:space="preserve"> &gt;&gt;</t>
    </r>
  </si>
  <si>
    <t>CLUBHOUSE, BUILDINGS &amp; GUEST ROOMS</t>
  </si>
  <si>
    <t>What is the Total Square Footage of All  Maintained Buildings?</t>
  </si>
  <si>
    <t>ClubID</t>
  </si>
  <si>
    <r>
      <rPr>
        <b/>
        <sz val="12"/>
        <color rgb="FFFF0000"/>
        <rFont val="Calibri"/>
        <family val="2"/>
        <scheme val="minor"/>
      </rPr>
      <t>Must Equal Total Member Count (All Categoories) Above</t>
    </r>
    <r>
      <rPr>
        <b/>
        <sz val="12"/>
        <color indexed="8"/>
        <rFont val="Calibri"/>
        <family val="2"/>
        <scheme val="minor"/>
      </rPr>
      <t xml:space="preserve">&gt;&gt; </t>
    </r>
  </si>
  <si>
    <t>*</t>
  </si>
  <si>
    <r>
      <rPr>
        <b/>
        <sz val="22"/>
        <color theme="5"/>
        <rFont val="Calibri"/>
        <family val="2"/>
        <scheme val="minor"/>
      </rPr>
      <t xml:space="preserve">* </t>
    </r>
    <r>
      <rPr>
        <b/>
        <sz val="14"/>
        <rFont val="Calibri"/>
        <family val="2"/>
        <scheme val="minor"/>
      </rPr>
      <t>= If zero, always enter zero</t>
    </r>
  </si>
  <si>
    <t>Fiscal Year Reported</t>
  </si>
  <si>
    <t>Yacht Club Operational Metrics Worksheet</t>
  </si>
  <si>
    <t>Fiscal Year End (What month?)</t>
  </si>
  <si>
    <t>Club Ownership &amp; Tax Treatment</t>
  </si>
  <si>
    <t>Club Operations Overseen by</t>
  </si>
  <si>
    <t>Club Labor is Union or Non-Union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</si>
  <si>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</si>
  <si>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</si>
  <si>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</si>
  <si>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</si>
  <si>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</si>
  <si>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</si>
  <si>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</si>
  <si>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</si>
  <si>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</si>
  <si>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</si>
  <si>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</si>
  <si>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</si>
  <si>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Select from Dropdown</t>
  </si>
  <si>
    <t>Member ownership and oversight</t>
  </si>
  <si>
    <t>Tax Exempt Member-Owned</t>
  </si>
  <si>
    <t>Union Labor</t>
  </si>
  <si>
    <t>Member owned, Mgt co. oversight</t>
  </si>
  <si>
    <t>Taxable Member-Owned</t>
  </si>
  <si>
    <t>Non-Union Labor</t>
  </si>
  <si>
    <t>Management Co owned and operated</t>
  </si>
  <si>
    <t>Taxable Non-Member-Owned</t>
  </si>
  <si>
    <t>Owned/operated by person/group</t>
  </si>
  <si>
    <t xml:space="preserve"> Is the Club Located Inside
a Gated Residential Community?</t>
  </si>
  <si>
    <t>Yes</t>
  </si>
  <si>
    <t>No</t>
  </si>
  <si>
    <t>WATERFRONT</t>
  </si>
  <si>
    <t>Type of Wet Storage Available</t>
  </si>
  <si>
    <t>Number of Slips</t>
  </si>
  <si>
    <t>Number of Moorings</t>
  </si>
  <si>
    <t>Slip Fee per Foot in Season</t>
  </si>
  <si>
    <t>Mooring Fee per Season</t>
  </si>
  <si>
    <t>Type of Dry Storage Available</t>
  </si>
  <si>
    <t>TRANSIENT &amp; RECIPROCAL YACHTSMEN</t>
  </si>
  <si>
    <r>
      <t>Maximum Number of Free Docking Nights for Reciprocal Guest
(</t>
    </r>
    <r>
      <rPr>
        <sz val="12"/>
        <rFont val="Calibri"/>
        <family val="2"/>
        <scheme val="minor"/>
      </rPr>
      <t>Enter 0 if no complimentary overnight docking is offered)</t>
    </r>
  </si>
  <si>
    <r>
      <t xml:space="preserve">Transient Overnight Docking Rate Per Foot per Day
</t>
    </r>
    <r>
      <rPr>
        <sz val="12"/>
        <color rgb="FF000000"/>
        <rFont val="Calibri"/>
        <family val="2"/>
        <scheme val="minor"/>
      </rPr>
      <t>(If charged by foot)</t>
    </r>
  </si>
  <si>
    <t>Moorings Only</t>
  </si>
  <si>
    <t>Slips Only</t>
  </si>
  <si>
    <t>Moorings and Slips</t>
  </si>
  <si>
    <t>Select One</t>
  </si>
  <si>
    <t>In Season</t>
  </si>
  <si>
    <t>Off Season</t>
  </si>
  <si>
    <t>In &amp; Off Season</t>
  </si>
  <si>
    <t>None</t>
  </si>
  <si>
    <t>RACE PROGRAM</t>
  </si>
  <si>
    <t>What types of racing does the club offer?</t>
  </si>
  <si>
    <t>Does the club allow sponship revenue to subsidize races?</t>
  </si>
  <si>
    <t>JUNIOR PROGRAM</t>
  </si>
  <si>
    <t>Is Junior program open to non-members?</t>
  </si>
  <si>
    <t>How many junior sailors participate in your program?</t>
  </si>
  <si>
    <t>Junior types offered</t>
  </si>
  <si>
    <t>Does the club use a sailing foundation to subsidize the juior program?</t>
  </si>
  <si>
    <t>One Design Dinghy</t>
  </si>
  <si>
    <t>One Design Keelboats</t>
  </si>
  <si>
    <t>Junior Racing</t>
  </si>
  <si>
    <t>Handicap</t>
  </si>
  <si>
    <t>Team Racing</t>
  </si>
  <si>
    <t>Match Racing</t>
  </si>
  <si>
    <t>Multihull Racing</t>
  </si>
  <si>
    <t>None of the above</t>
  </si>
  <si>
    <t>Selections</t>
  </si>
  <si>
    <r>
      <rPr>
        <b/>
        <sz val="16"/>
        <rFont val="Calibri"/>
        <family val="2"/>
        <scheme val="minor"/>
      </rPr>
      <t>TOTAL</t>
    </r>
    <r>
      <rPr>
        <b/>
        <sz val="12"/>
        <color indexed="8"/>
        <rFont val="Calibri"/>
        <family val="2"/>
        <scheme val="minor"/>
      </rPr>
      <t xml:space="preserve">&gt;&gt;
</t>
    </r>
    <r>
      <rPr>
        <sz val="12"/>
        <color indexed="8"/>
        <rFont val="Calibri"/>
        <family val="2"/>
        <scheme val="minor"/>
      </rPr>
      <t xml:space="preserve">Be sure this matches
</t>
    </r>
    <r>
      <rPr>
        <b/>
        <sz val="12"/>
        <color indexed="8"/>
        <rFont val="Calibri"/>
        <family val="2"/>
        <scheme val="minor"/>
      </rPr>
      <t>"Total Member Count (All Categories)"</t>
    </r>
    <r>
      <rPr>
        <sz val="12"/>
        <color indexed="8"/>
        <rFont val="Calibri"/>
        <family val="2"/>
        <scheme val="minor"/>
      </rPr>
      <t xml:space="preserve">
at the top of this column in cell C7</t>
    </r>
  </si>
  <si>
    <t>Multihull</t>
  </si>
  <si>
    <t>Your Club</t>
  </si>
  <si>
    <t>#</t>
  </si>
  <si>
    <t>Yacht Operational Metrics Worksheet</t>
  </si>
  <si>
    <t>Table Data:</t>
  </si>
  <si>
    <t>Jim/Bill</t>
  </si>
  <si>
    <t>Year End</t>
  </si>
  <si>
    <t>Go to www.clubbenchmarking.com/ops-upload
to submit your completed workbook</t>
  </si>
  <si>
    <t>NO</t>
  </si>
  <si>
    <t>YES</t>
  </si>
  <si>
    <t>SELECT</t>
  </si>
  <si>
    <t>OTHER</t>
  </si>
  <si>
    <t>SELECT YEAR</t>
  </si>
  <si>
    <t>5 YRS</t>
  </si>
  <si>
    <t>10 YRS</t>
  </si>
  <si>
    <t>15 YRS</t>
  </si>
  <si>
    <t>20 YRS</t>
  </si>
  <si>
    <t>Partial Union Labor</t>
  </si>
  <si>
    <t>Single Hull</t>
  </si>
  <si>
    <t>Double Hull</t>
  </si>
  <si>
    <t>(Click on all that apply)</t>
  </si>
  <si>
    <t>(Click all that apply)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</si>
  <si>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</si>
  <si>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</si>
  <si>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</si>
  <si>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</si>
  <si>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</si>
  <si>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</si>
  <si>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</si>
  <si>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</si>
  <si>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</si>
  <si>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</si>
  <si>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</si>
  <si>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Capital Purchases</t>
  </si>
  <si>
    <t>What is the Total of Fixed Asset Additions for the year</t>
  </si>
  <si>
    <t>What is the Five Year Average of Total of Fixed Asset Additions (if available)</t>
  </si>
  <si>
    <t>What is the Five Year Average of Total Fixed Asset Additions (if available)</t>
  </si>
  <si>
    <t>Does the club allow sponsorship revenue to subsidize races?</t>
  </si>
  <si>
    <t>Does the club use a sailing foundation to subsidize the junior program?</t>
  </si>
  <si>
    <r>
      <t>Main Clubhouse Age</t>
    </r>
    <r>
      <rPr>
        <sz val="12"/>
        <rFont val="Calibri"/>
        <family val="2"/>
        <scheme val="minor"/>
      </rPr>
      <t xml:space="preserve"> (enter age in years)</t>
    </r>
  </si>
  <si>
    <r>
      <t xml:space="preserve">Main Clubhouse Size </t>
    </r>
    <r>
      <rPr>
        <sz val="12"/>
        <rFont val="Calibri"/>
        <family val="2"/>
        <scheme val="minor"/>
      </rPr>
      <t xml:space="preserve">(enter square footage of Clubhouse) </t>
    </r>
  </si>
  <si>
    <t>What is the Total Square Footage of All  Maintained Buildings</t>
  </si>
  <si>
    <t xml:space="preserve">Main Clubhouse Age (enter age in years) </t>
  </si>
  <si>
    <t xml:space="preserve">Main Clubhouse Size (enter square footage of Clubhouse)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</si>
</sst>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sz val="18"/>
      <name val="Calibri"/>
      <family val="2"/>
      <scheme val="minor"/>
    </font>
    <font>
      <sz val="14"/>
      <color theme="5"/>
      <name val="Calibri"/>
      <family val="2"/>
      <scheme val="minor"/>
    </font>
    <font>
      <b/>
      <sz val="22"/>
      <color theme="5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sz val="22"/>
      <color rgb="FFC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23667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" fillId="0" borderId="0" xfId="0" applyFont="1"/>
    <xf numFmtId="0" fontId="1" fillId="2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3" fontId="2" fillId="4" borderId="0" xfId="0" applyNumberFormat="1" applyFont="1" applyFill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4" borderId="8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3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5" fillId="5" borderId="1" xfId="0" applyFont="1" applyFill="1" applyBorder="1" applyAlignment="1">
      <alignment horizontal="right"/>
    </xf>
    <xf numFmtId="0" fontId="0" fillId="5" borderId="1" xfId="0" applyFill="1" applyBorder="1"/>
    <xf numFmtId="1" fontId="0" fillId="0" borderId="0" xfId="0" applyNumberFormat="1"/>
    <xf numFmtId="3" fontId="0" fillId="0" borderId="0" xfId="0" applyNumberFormat="1"/>
    <xf numFmtId="3" fontId="2" fillId="6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3" fontId="18" fillId="0" borderId="1" xfId="0" applyNumberFormat="1" applyFont="1" applyBorder="1" applyAlignment="1" applyProtection="1">
      <alignment horizontal="center"/>
      <protection locked="0"/>
    </xf>
    <xf numFmtId="0" fontId="17" fillId="0" borderId="9" xfId="0" applyFont="1" applyBorder="1" applyAlignment="1">
      <alignment vertical="center" wrapText="1"/>
    </xf>
    <xf numFmtId="3" fontId="18" fillId="0" borderId="2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0" xfId="0" applyFont="1"/>
    <xf numFmtId="0" fontId="22" fillId="0" borderId="0" xfId="1" applyFont="1" applyFill="1" applyAlignment="1">
      <alignment horizontal="center" vertical="center" wrapText="1"/>
    </xf>
    <xf numFmtId="0" fontId="11" fillId="0" borderId="1" xfId="0" applyFont="1" applyBorder="1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3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25" fillId="0" borderId="3" xfId="0" applyFont="1" applyBorder="1" applyAlignment="1">
      <alignment horizontal="right" vertical="top" wrapText="1"/>
    </xf>
    <xf numFmtId="0" fontId="25" fillId="0" borderId="4" xfId="0" applyFont="1" applyBorder="1" applyAlignment="1">
      <alignment horizontal="right" vertical="top"/>
    </xf>
    <xf numFmtId="0" fontId="12" fillId="0" borderId="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10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/>
    </xf>
    <xf numFmtId="0" fontId="12" fillId="0" borderId="3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4" fillId="3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10" fillId="0" borderId="7" xfId="0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3" fontId="0" fillId="0" borderId="1" xfId="0" applyNumberFormat="1" applyBorder="1"/>
    <xf numFmtId="0" fontId="0" fillId="0" borderId="7" xfId="0" applyBorder="1"/>
    <xf numFmtId="0" fontId="12" fillId="0" borderId="0" xfId="0" applyFont="1" applyAlignment="1">
      <alignment horizontal="right" vertical="center" wrapText="1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29" fillId="0" borderId="0" xfId="0" applyFont="1"/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right" vertical="top" wrapText="1"/>
    </xf>
    <xf numFmtId="0" fontId="10" fillId="0" borderId="4" xfId="0" applyFont="1" applyBorder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9" fillId="0" borderId="10" xfId="0" applyFont="1" applyBorder="1" applyAlignment="1">
      <alignment horizontal="right" vertical="top"/>
    </xf>
    <xf numFmtId="0" fontId="12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14" fillId="3" borderId="2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right" vertical="center" wrapText="1"/>
    </xf>
    <xf numFmtId="0" fontId="14" fillId="3" borderId="7" xfId="0" applyFont="1" applyFill="1" applyBorder="1" applyAlignment="1">
      <alignment horizontal="left" vertical="center"/>
    </xf>
    <xf numFmtId="0" fontId="17" fillId="0" borderId="7" xfId="0" applyFont="1" applyBorder="1" applyAlignment="1">
      <alignment horizontal="center"/>
    </xf>
    <xf numFmtId="0" fontId="8" fillId="0" borderId="3" xfId="0" applyFont="1" applyBorder="1" applyAlignment="1">
      <alignment horizontal="right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top" wrapText="1"/>
    </xf>
    <xf numFmtId="0" fontId="12" fillId="0" borderId="7" xfId="0" applyFont="1" applyBorder="1" applyAlignment="1">
      <alignment horizontal="right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right" vertical="center" wrapText="1"/>
    </xf>
    <xf numFmtId="0" fontId="25" fillId="0" borderId="3" xfId="0" applyFont="1" applyBorder="1" applyAlignment="1">
      <alignment horizontal="right" vertical="top" wrapText="1"/>
    </xf>
    <xf numFmtId="0" fontId="25" fillId="0" borderId="4" xfId="0" applyFont="1" applyBorder="1" applyAlignment="1">
      <alignment horizontal="right" vertical="top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3" borderId="3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right" vertical="top"/>
    </xf>
    <xf numFmtId="0" fontId="5" fillId="0" borderId="0" xfId="0" applyFont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3667B"/>
      <color rgb="FF6CB727"/>
      <color rgb="FF2B7F99"/>
      <color rgb="FFFFFF47"/>
      <color rgb="FF63F927"/>
      <color rgb="FF5DE2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3" dropStyle="combo" dx="16" fmlaLink="Mapping!$B$111" fmlaRange="Mapping!$A$111:$A$123" noThreeD="1" sel="1" val="0"/>
</file>

<file path=xl/ctrlProps/ctrlProp2.xml><?xml version="1.0" encoding="utf-8"?>
<formControlPr xmlns="http://schemas.microsoft.com/office/spreadsheetml/2009/9/main" objectType="Drop" dropLines="4" dropStyle="combo" dx="16" fmlaLink="Mapping!$B$125" fmlaRange="Mapping!$A$125:$A$128" noThreeD="1" sel="1" val="0"/>
</file>

<file path=xl/ctrlProps/ctrlProp3.xml><?xml version="1.0" encoding="utf-8"?>
<formControlPr xmlns="http://schemas.microsoft.com/office/spreadsheetml/2009/9/main" objectType="Drop" dropLines="5" dropStyle="combo" dx="16" fmlaLink="Mapping!$B$130" fmlaRange="Mapping!$A$130:$A$134" noThreeD="1" sel="1" val="0"/>
</file>

<file path=xl/ctrlProps/ctrlProp4.xml><?xml version="1.0" encoding="utf-8"?>
<formControlPr xmlns="http://schemas.microsoft.com/office/spreadsheetml/2009/9/main" objectType="Drop" dropLines="3" dropStyle="combo" dx="16" fmlaLink="Mapping!$B$136" fmlaRange="Mapping!$A$136:$A$138" noThreeD="1" sel="1" val="0"/>
</file>

<file path=xl/ctrlProps/ctrlProp5.xml><?xml version="1.0" encoding="utf-8"?>
<formControlPr xmlns="http://schemas.microsoft.com/office/spreadsheetml/2009/9/main" objectType="Drop" dropLines="4" dropStyle="combo" dx="16" fmlaLink="Mapping!$B$85" fmlaRange="Mapping!$A$85:$A$88" noThreeD="1" sel="1" val="0"/>
</file>

<file path=xl/ctrlProps/ctrlProp6.xml><?xml version="1.0" encoding="utf-8"?>
<formControlPr xmlns="http://schemas.microsoft.com/office/spreadsheetml/2009/9/main" objectType="Drop" dropLines="5" dropStyle="combo" dx="16" fmlaLink="Mapping!$B$91" fmlaRange="Mapping!$A$90:$A$94" noThreeD="1" sel="1" val="0"/>
</file>

<file path=xl/ctrlProps/ctrlProp7.xml><?xml version="1.0" encoding="utf-8"?>
<formControlPr xmlns="http://schemas.microsoft.com/office/spreadsheetml/2009/9/main" objectType="List" dx="22" fmlaLink="Mapping!$B$97" fmlaRange="Mapping!$A$97:$A$104" multiSel="4" noThreeD="1" sel="0" seltype="multi" val="0"/>
</file>

<file path=xl/ctrlProps/ctrlProp8.xml><?xml version="1.0" encoding="utf-8"?>
<formControlPr xmlns="http://schemas.microsoft.com/office/spreadsheetml/2009/9/main" objectType="List" dx="22" fmlaLink="Mapping!$B$106" fmlaRange="Mapping!$A$107:$A$109" multiSel="" noThreeD="1" sel="0" seltype="multi" val="0"/>
</file>

<file path=xl/ctrlProps/ctrlProp9.xml><?xml version="1.0" encoding="utf-8"?>
<formControlPr xmlns="http://schemas.microsoft.com/office/spreadsheetml/2009/9/main" objectType="Drop" dropLines="4" dropStyle="combo" dx="16" fmlaLink="Mapping!$B$140" fmlaRange="Mapping!$A$140:$A$14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171452</xdr:rowOff>
    </xdr:from>
    <xdr:to>
      <xdr:col>1</xdr:col>
      <xdr:colOff>304800</xdr:colOff>
      <xdr:row>0</xdr:row>
      <xdr:rowOff>989394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71452"/>
          <a:ext cx="2743200" cy="8179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28575</xdr:rowOff>
        </xdr:from>
        <xdr:to>
          <xdr:col>1</xdr:col>
          <xdr:colOff>2457450</xdr:colOff>
          <xdr:row>5</xdr:row>
          <xdr:rowOff>276225</xdr:rowOff>
        </xdr:to>
        <xdr:sp macro="" textlink="">
          <xdr:nvSpPr>
            <xdr:cNvPr id="1030" name="Drop Down 6" descr="Select from Dropdow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85725</xdr:rowOff>
        </xdr:from>
        <xdr:to>
          <xdr:col>1</xdr:col>
          <xdr:colOff>2457450</xdr:colOff>
          <xdr:row>6</xdr:row>
          <xdr:rowOff>333375</xdr:rowOff>
        </xdr:to>
        <xdr:sp macro="" textlink="">
          <xdr:nvSpPr>
            <xdr:cNvPr id="1031" name="Drop Down 7" descr="Select from Dropdow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85725</xdr:rowOff>
        </xdr:from>
        <xdr:to>
          <xdr:col>1</xdr:col>
          <xdr:colOff>2457450</xdr:colOff>
          <xdr:row>7</xdr:row>
          <xdr:rowOff>333375</xdr:rowOff>
        </xdr:to>
        <xdr:sp macro="" textlink="">
          <xdr:nvSpPr>
            <xdr:cNvPr id="1032" name="Drop Down 8" descr="Select from Dropdown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</xdr:row>
          <xdr:rowOff>85725</xdr:rowOff>
        </xdr:from>
        <xdr:to>
          <xdr:col>1</xdr:col>
          <xdr:colOff>2457450</xdr:colOff>
          <xdr:row>8</xdr:row>
          <xdr:rowOff>333375</xdr:rowOff>
        </xdr:to>
        <xdr:sp macro="" textlink="">
          <xdr:nvSpPr>
            <xdr:cNvPr id="1035" name="Drop Down 11" descr="Select from Dropdown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9525</xdr:rowOff>
        </xdr:from>
        <xdr:to>
          <xdr:col>2</xdr:col>
          <xdr:colOff>1419225</xdr:colOff>
          <xdr:row>60</xdr:row>
          <xdr:rowOff>209550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19050</xdr:rowOff>
        </xdr:from>
        <xdr:to>
          <xdr:col>2</xdr:col>
          <xdr:colOff>1400175</xdr:colOff>
          <xdr:row>61</xdr:row>
          <xdr:rowOff>219075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276225</xdr:rowOff>
        </xdr:from>
        <xdr:to>
          <xdr:col>3</xdr:col>
          <xdr:colOff>0</xdr:colOff>
          <xdr:row>71</xdr:row>
          <xdr:rowOff>266700</xdr:rowOff>
        </xdr:to>
        <xdr:sp macro="" textlink="">
          <xdr:nvSpPr>
            <xdr:cNvPr id="1052" name="List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75</xdr:row>
          <xdr:rowOff>266700</xdr:rowOff>
        </xdr:from>
        <xdr:to>
          <xdr:col>3</xdr:col>
          <xdr:colOff>0</xdr:colOff>
          <xdr:row>78</xdr:row>
          <xdr:rowOff>0</xdr:rowOff>
        </xdr:to>
        <xdr:sp macro="" textlink="">
          <xdr:nvSpPr>
            <xdr:cNvPr id="1053" name="List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9</xdr:row>
          <xdr:rowOff>66675</xdr:rowOff>
        </xdr:from>
        <xdr:to>
          <xdr:col>1</xdr:col>
          <xdr:colOff>2457450</xdr:colOff>
          <xdr:row>9</xdr:row>
          <xdr:rowOff>314325</xdr:rowOff>
        </xdr:to>
        <xdr:sp macro="" textlink="">
          <xdr:nvSpPr>
            <xdr:cNvPr id="1057" name="Drop Down 33" descr="Select from Dropdown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lubbenchmarking.com/ops-upload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rgb="FFFFFF47"/>
  </sheetPr>
  <dimension ref="A1:J100"/>
  <sheetViews>
    <sheetView showGridLines="0" tabSelected="1" zoomScaleNormal="100" workbookViewId="0">
      <selection activeCell="B3" sqref="B3"/>
    </sheetView>
  </sheetViews>
  <sheetFormatPr defaultColWidth="9.140625" defaultRowHeight="18.75" x14ac:dyDescent="0.3"/>
  <cols>
    <col min="1" max="1" width="41.140625" style="1" customWidth="1"/>
    <col min="2" max="2" width="37.42578125" style="1" customWidth="1"/>
    <col min="3" max="3" width="21.28515625" style="2" customWidth="1"/>
    <col min="4" max="4" width="6.5703125" style="1" customWidth="1"/>
    <col min="5" max="6" width="8" style="1" customWidth="1"/>
    <col min="7" max="7" width="16.5703125" style="1" customWidth="1"/>
    <col min="8" max="8" width="8" style="1" customWidth="1"/>
    <col min="9" max="16384" width="9.140625" style="1"/>
  </cols>
  <sheetData>
    <row r="1" spans="1:10" ht="92.25" customHeight="1" x14ac:dyDescent="0.3">
      <c r="A1" s="91"/>
      <c r="B1" s="91"/>
      <c r="C1" s="91"/>
    </row>
    <row r="2" spans="1:10" s="3" customFormat="1" ht="30.75" customHeight="1" x14ac:dyDescent="0.5">
      <c r="A2" s="94" t="s">
        <v>46</v>
      </c>
      <c r="B2" s="94"/>
      <c r="C2" s="14"/>
    </row>
    <row r="3" spans="1:10" ht="26.25" customHeight="1" x14ac:dyDescent="0.35">
      <c r="A3" s="43" t="s">
        <v>1</v>
      </c>
      <c r="B3" s="40"/>
    </row>
    <row r="4" spans="1:10" ht="27" customHeight="1" x14ac:dyDescent="0.3">
      <c r="A4" s="43" t="s">
        <v>2</v>
      </c>
      <c r="B4" s="36"/>
      <c r="C4" s="106"/>
      <c r="D4" s="107"/>
      <c r="E4" s="107"/>
      <c r="F4" s="107"/>
      <c r="G4" s="107"/>
      <c r="H4" s="107"/>
      <c r="I4" s="107"/>
      <c r="J4" s="107"/>
    </row>
    <row r="5" spans="1:10" ht="32.25" customHeight="1" x14ac:dyDescent="0.3">
      <c r="A5" s="43" t="s">
        <v>45</v>
      </c>
      <c r="B5" s="37"/>
      <c r="C5" s="96" t="s">
        <v>119</v>
      </c>
      <c r="D5" s="96"/>
      <c r="E5" s="96"/>
      <c r="F5" s="96"/>
      <c r="G5" s="96"/>
      <c r="H5" s="96"/>
      <c r="I5" s="96"/>
      <c r="J5" s="96"/>
    </row>
    <row r="6" spans="1:10" ht="25.5" customHeight="1" x14ac:dyDescent="0.3">
      <c r="A6" s="42" t="s">
        <v>47</v>
      </c>
      <c r="B6" s="41"/>
      <c r="C6" s="96"/>
      <c r="D6" s="96"/>
      <c r="E6" s="96"/>
      <c r="F6" s="96"/>
      <c r="G6" s="96"/>
      <c r="H6" s="96"/>
      <c r="I6" s="96"/>
      <c r="J6" s="96"/>
    </row>
    <row r="7" spans="1:10" ht="29.25" customHeight="1" x14ac:dyDescent="0.3">
      <c r="A7" s="42" t="s">
        <v>48</v>
      </c>
      <c r="B7" s="41"/>
      <c r="C7" s="39"/>
      <c r="D7" s="39"/>
      <c r="E7" s="39"/>
      <c r="F7" s="39"/>
      <c r="G7" s="39"/>
      <c r="H7" s="39"/>
      <c r="I7" s="39"/>
      <c r="J7" s="39"/>
    </row>
    <row r="8" spans="1:10" ht="31.5" customHeight="1" x14ac:dyDescent="0.3">
      <c r="A8" s="42" t="s">
        <v>49</v>
      </c>
      <c r="B8" s="41"/>
      <c r="C8" s="39"/>
      <c r="D8" s="39"/>
      <c r="E8" s="39"/>
      <c r="F8" s="39"/>
      <c r="G8" s="39"/>
      <c r="H8" s="39"/>
      <c r="I8" s="39"/>
      <c r="J8" s="39"/>
    </row>
    <row r="9" spans="1:10" ht="34.5" customHeight="1" x14ac:dyDescent="0.3">
      <c r="A9" s="44" t="s">
        <v>73</v>
      </c>
      <c r="B9" s="41"/>
      <c r="C9" s="39"/>
      <c r="D9" s="39"/>
      <c r="E9" s="39"/>
      <c r="F9" s="39"/>
      <c r="G9" s="39"/>
      <c r="H9" s="39"/>
      <c r="I9" s="39"/>
      <c r="J9" s="39"/>
    </row>
    <row r="10" spans="1:10" ht="34.5" customHeight="1" x14ac:dyDescent="0.3">
      <c r="A10" s="44" t="s">
        <v>50</v>
      </c>
      <c r="B10" s="41"/>
      <c r="C10" s="39"/>
      <c r="D10" s="39"/>
      <c r="E10" s="39"/>
      <c r="F10" s="39"/>
      <c r="G10" s="39"/>
      <c r="H10" s="39"/>
      <c r="I10" s="39"/>
      <c r="J10" s="39"/>
    </row>
    <row r="11" spans="1:10" ht="30" customHeight="1" x14ac:dyDescent="0.3">
      <c r="A11" s="87" t="s">
        <v>4</v>
      </c>
      <c r="B11" s="93"/>
      <c r="C11" s="7" t="s">
        <v>5</v>
      </c>
      <c r="D11" s="4"/>
    </row>
    <row r="12" spans="1:10" ht="55.5" customHeight="1" x14ac:dyDescent="0.35">
      <c r="A12" s="95" t="s">
        <v>6</v>
      </c>
      <c r="B12" s="86"/>
      <c r="C12" s="10"/>
      <c r="D12" s="4"/>
      <c r="G12" s="38"/>
    </row>
    <row r="13" spans="1:10" ht="52.5" customHeight="1" x14ac:dyDescent="0.3">
      <c r="A13" s="95" t="s">
        <v>7</v>
      </c>
      <c r="B13" s="86"/>
      <c r="C13" s="10"/>
      <c r="D13" s="4"/>
    </row>
    <row r="14" spans="1:10" ht="54" customHeight="1" thickBot="1" x14ac:dyDescent="0.35">
      <c r="A14" s="97" t="s">
        <v>8</v>
      </c>
      <c r="B14" s="97"/>
      <c r="C14" s="9"/>
      <c r="D14" s="4"/>
    </row>
    <row r="15" spans="1:10" ht="18.75" customHeight="1" x14ac:dyDescent="0.3">
      <c r="A15" s="81" t="s">
        <v>9</v>
      </c>
      <c r="B15" s="82"/>
      <c r="C15" s="35" t="s">
        <v>43</v>
      </c>
      <c r="D15" s="98" t="s">
        <v>44</v>
      </c>
      <c r="E15" s="99"/>
      <c r="F15" s="99"/>
      <c r="G15" s="100"/>
    </row>
    <row r="16" spans="1:10" ht="18.75" customHeight="1" thickBot="1" x14ac:dyDescent="0.35">
      <c r="A16" s="81" t="s">
        <v>10</v>
      </c>
      <c r="B16" s="82"/>
      <c r="C16" s="35" t="s">
        <v>43</v>
      </c>
      <c r="D16" s="101"/>
      <c r="E16" s="102"/>
      <c r="F16" s="102"/>
      <c r="G16" s="103"/>
    </row>
    <row r="17" spans="1:8" ht="18.75" customHeight="1" x14ac:dyDescent="0.3">
      <c r="A17" s="81" t="s">
        <v>11</v>
      </c>
      <c r="B17" s="82"/>
      <c r="C17" s="33" t="s">
        <v>43</v>
      </c>
      <c r="D17" s="34"/>
      <c r="E17" s="32"/>
      <c r="F17" s="32"/>
      <c r="G17" s="32"/>
    </row>
    <row r="18" spans="1:8" ht="18.75" customHeight="1" x14ac:dyDescent="0.3">
      <c r="A18" s="81" t="s">
        <v>12</v>
      </c>
      <c r="B18" s="82"/>
      <c r="C18" s="33" t="s">
        <v>43</v>
      </c>
      <c r="D18" s="34"/>
      <c r="E18" s="32"/>
      <c r="F18" s="32"/>
      <c r="G18" s="32"/>
    </row>
    <row r="19" spans="1:8" x14ac:dyDescent="0.3">
      <c r="A19" s="81" t="s">
        <v>13</v>
      </c>
      <c r="B19" s="82"/>
      <c r="C19" s="33" t="s">
        <v>43</v>
      </c>
      <c r="D19" s="4"/>
      <c r="E19" s="31"/>
      <c r="F19" s="31"/>
      <c r="G19" s="31"/>
      <c r="H19" s="31"/>
    </row>
    <row r="20" spans="1:8" x14ac:dyDescent="0.3">
      <c r="A20" s="81" t="s">
        <v>14</v>
      </c>
      <c r="B20" s="82"/>
      <c r="C20" s="33" t="s">
        <v>43</v>
      </c>
      <c r="D20" s="4"/>
      <c r="E20" s="31"/>
      <c r="F20" s="31"/>
      <c r="G20" s="31"/>
      <c r="H20" s="31"/>
    </row>
    <row r="21" spans="1:8" x14ac:dyDescent="0.3">
      <c r="A21" s="81" t="s">
        <v>15</v>
      </c>
      <c r="B21" s="82"/>
      <c r="C21" s="33" t="s">
        <v>43</v>
      </c>
      <c r="D21" s="4"/>
    </row>
    <row r="22" spans="1:8" ht="21.75" customHeight="1" x14ac:dyDescent="0.3">
      <c r="A22" s="83" t="s">
        <v>16</v>
      </c>
      <c r="B22" s="84"/>
      <c r="C22" s="33" t="s">
        <v>43</v>
      </c>
      <c r="D22" s="4"/>
    </row>
    <row r="23" spans="1:8" ht="73.5" customHeight="1" x14ac:dyDescent="0.3">
      <c r="A23" s="79" t="s">
        <v>111</v>
      </c>
      <c r="B23" s="80"/>
      <c r="C23" s="30">
        <f>SUM(C15:C22)</f>
        <v>0</v>
      </c>
      <c r="D23" s="4"/>
    </row>
    <row r="24" spans="1:8" ht="54" customHeight="1" x14ac:dyDescent="0.3">
      <c r="A24" s="95" t="s">
        <v>17</v>
      </c>
      <c r="B24" s="86"/>
      <c r="C24" s="33" t="s">
        <v>43</v>
      </c>
      <c r="D24" s="4"/>
    </row>
    <row r="25" spans="1:8" ht="35.25" customHeight="1" x14ac:dyDescent="0.3">
      <c r="A25" s="95" t="s">
        <v>18</v>
      </c>
      <c r="B25" s="86"/>
      <c r="C25" s="33" t="s">
        <v>43</v>
      </c>
      <c r="D25" s="111"/>
      <c r="E25" s="111"/>
      <c r="F25" s="111"/>
      <c r="G25" s="111"/>
    </row>
    <row r="26" spans="1:8" ht="42" customHeight="1" x14ac:dyDescent="0.3">
      <c r="A26" s="95" t="s">
        <v>19</v>
      </c>
      <c r="B26" s="86"/>
      <c r="C26" s="10"/>
      <c r="D26" s="32"/>
      <c r="E26" s="32"/>
      <c r="F26" s="32"/>
      <c r="G26" s="32"/>
    </row>
    <row r="27" spans="1:8" ht="18.75" customHeight="1" x14ac:dyDescent="0.3">
      <c r="A27" s="87" t="s">
        <v>20</v>
      </c>
      <c r="B27" s="88"/>
      <c r="C27" s="24"/>
      <c r="D27" s="34"/>
      <c r="E27" s="32"/>
      <c r="F27" s="32"/>
      <c r="G27" s="32"/>
    </row>
    <row r="28" spans="1:8" ht="18.75" customHeight="1" x14ac:dyDescent="0.3">
      <c r="A28" s="92" t="s">
        <v>21</v>
      </c>
      <c r="B28" s="92"/>
      <c r="C28" s="8"/>
      <c r="D28" s="34"/>
      <c r="E28" s="32"/>
      <c r="F28" s="32"/>
      <c r="G28" s="32"/>
    </row>
    <row r="29" spans="1:8" x14ac:dyDescent="0.3">
      <c r="A29" s="81" t="s">
        <v>22</v>
      </c>
      <c r="B29" s="82"/>
      <c r="C29" s="33" t="s">
        <v>43</v>
      </c>
      <c r="D29" s="4"/>
      <c r="E29" s="31"/>
      <c r="F29" s="31"/>
      <c r="G29" s="31"/>
      <c r="H29" s="31"/>
    </row>
    <row r="30" spans="1:8" x14ac:dyDescent="0.3">
      <c r="A30" s="81" t="s">
        <v>23</v>
      </c>
      <c r="B30" s="82"/>
      <c r="C30" s="10"/>
      <c r="D30" s="4"/>
      <c r="E30" s="31"/>
      <c r="F30" s="31"/>
      <c r="G30" s="31"/>
      <c r="H30" s="31"/>
    </row>
    <row r="31" spans="1:8" x14ac:dyDescent="0.3">
      <c r="A31" s="81" t="s">
        <v>24</v>
      </c>
      <c r="B31" s="82"/>
      <c r="C31" s="10"/>
      <c r="D31" s="4"/>
    </row>
    <row r="32" spans="1:8" ht="21.75" customHeight="1" x14ac:dyDescent="0.3">
      <c r="A32" s="81" t="s">
        <v>25</v>
      </c>
      <c r="B32" s="82"/>
      <c r="C32" s="33" t="s">
        <v>43</v>
      </c>
      <c r="D32" s="4"/>
    </row>
    <row r="33" spans="1:4" ht="18.75" customHeight="1" x14ac:dyDescent="0.3">
      <c r="A33" s="81" t="s">
        <v>26</v>
      </c>
      <c r="B33" s="82"/>
      <c r="C33" s="33" t="s">
        <v>43</v>
      </c>
      <c r="D33" s="4"/>
    </row>
    <row r="34" spans="1:4" ht="18.75" customHeight="1" x14ac:dyDescent="0.3">
      <c r="A34" s="81" t="s">
        <v>27</v>
      </c>
      <c r="B34" s="82"/>
      <c r="C34" s="33" t="s">
        <v>43</v>
      </c>
      <c r="D34" s="4"/>
    </row>
    <row r="35" spans="1:4" ht="18.75" customHeight="1" x14ac:dyDescent="0.3">
      <c r="A35" s="83" t="s">
        <v>28</v>
      </c>
      <c r="B35" s="84"/>
      <c r="C35" s="33" t="s">
        <v>43</v>
      </c>
      <c r="D35" s="4"/>
    </row>
    <row r="36" spans="1:4" s="3" customFormat="1" ht="43.5" customHeight="1" x14ac:dyDescent="0.3">
      <c r="A36" s="92" t="s">
        <v>29</v>
      </c>
      <c r="B36" s="92"/>
      <c r="C36" s="12"/>
    </row>
    <row r="37" spans="1:4" ht="18.75" customHeight="1" x14ac:dyDescent="0.3">
      <c r="A37" s="81" t="s">
        <v>22</v>
      </c>
      <c r="B37" s="82"/>
      <c r="C37" s="33" t="s">
        <v>43</v>
      </c>
      <c r="D37" s="4"/>
    </row>
    <row r="38" spans="1:4" ht="18.75" customHeight="1" x14ac:dyDescent="0.3">
      <c r="A38" s="81" t="s">
        <v>23</v>
      </c>
      <c r="B38" s="82"/>
      <c r="C38" s="10"/>
      <c r="D38" s="4"/>
    </row>
    <row r="39" spans="1:4" x14ac:dyDescent="0.3">
      <c r="A39" s="81" t="s">
        <v>24</v>
      </c>
      <c r="B39" s="82"/>
      <c r="C39" s="10"/>
      <c r="D39" s="4"/>
    </row>
    <row r="40" spans="1:4" x14ac:dyDescent="0.3">
      <c r="A40" s="81" t="s">
        <v>25</v>
      </c>
      <c r="B40" s="82"/>
      <c r="C40" s="33" t="s">
        <v>43</v>
      </c>
      <c r="D40" s="4"/>
    </row>
    <row r="41" spans="1:4" x14ac:dyDescent="0.3">
      <c r="A41" s="81" t="s">
        <v>30</v>
      </c>
      <c r="B41" s="82"/>
      <c r="C41" s="33" t="s">
        <v>43</v>
      </c>
      <c r="D41" s="4"/>
    </row>
    <row r="42" spans="1:4" x14ac:dyDescent="0.3">
      <c r="A42" s="81" t="s">
        <v>27</v>
      </c>
      <c r="B42" s="82"/>
      <c r="C42" s="33" t="s">
        <v>43</v>
      </c>
      <c r="D42" s="4"/>
    </row>
    <row r="43" spans="1:4" x14ac:dyDescent="0.3">
      <c r="A43" s="83" t="s">
        <v>28</v>
      </c>
      <c r="B43" s="84"/>
      <c r="C43" s="33" t="s">
        <v>43</v>
      </c>
      <c r="D43" s="4"/>
    </row>
    <row r="44" spans="1:4" ht="18.75" customHeight="1" x14ac:dyDescent="0.3">
      <c r="A44" s="104" t="s">
        <v>31</v>
      </c>
      <c r="B44" s="104"/>
      <c r="C44" s="11"/>
      <c r="D44" s="4"/>
    </row>
    <row r="45" spans="1:4" x14ac:dyDescent="0.3">
      <c r="A45" s="81" t="s">
        <v>32</v>
      </c>
      <c r="B45" s="82"/>
      <c r="C45" s="33" t="s">
        <v>43</v>
      </c>
      <c r="D45" s="4"/>
    </row>
    <row r="46" spans="1:4" ht="18.75" customHeight="1" x14ac:dyDescent="0.3">
      <c r="A46" s="81" t="s">
        <v>33</v>
      </c>
      <c r="B46" s="82"/>
      <c r="C46" s="10"/>
      <c r="D46" s="4"/>
    </row>
    <row r="47" spans="1:4" ht="18.75" customHeight="1" x14ac:dyDescent="0.3">
      <c r="A47" s="81" t="s">
        <v>24</v>
      </c>
      <c r="B47" s="82"/>
      <c r="C47" s="10"/>
      <c r="D47" s="4"/>
    </row>
    <row r="48" spans="1:4" x14ac:dyDescent="0.3">
      <c r="A48" s="81" t="s">
        <v>34</v>
      </c>
      <c r="B48" s="82"/>
      <c r="C48" s="33" t="s">
        <v>43</v>
      </c>
      <c r="D48" s="4"/>
    </row>
    <row r="49" spans="1:4" x14ac:dyDescent="0.3">
      <c r="A49" s="81" t="s">
        <v>35</v>
      </c>
      <c r="B49" s="82"/>
      <c r="C49" s="33" t="s">
        <v>43</v>
      </c>
      <c r="D49" s="4"/>
    </row>
    <row r="50" spans="1:4" x14ac:dyDescent="0.3">
      <c r="A50" s="81" t="s">
        <v>27</v>
      </c>
      <c r="B50" s="82"/>
      <c r="C50" s="33" t="s">
        <v>43</v>
      </c>
      <c r="D50" s="4"/>
    </row>
    <row r="51" spans="1:4" x14ac:dyDescent="0.3">
      <c r="A51" s="83" t="s">
        <v>28</v>
      </c>
      <c r="B51" s="84"/>
      <c r="C51" s="33" t="s">
        <v>43</v>
      </c>
      <c r="D51" s="4"/>
    </row>
    <row r="52" spans="1:4" x14ac:dyDescent="0.3">
      <c r="A52" s="90" t="s">
        <v>36</v>
      </c>
      <c r="B52" s="90"/>
      <c r="C52" s="11"/>
      <c r="D52" s="4"/>
    </row>
    <row r="53" spans="1:4" ht="18.75" customHeight="1" x14ac:dyDescent="0.3">
      <c r="A53" s="81" t="s">
        <v>22</v>
      </c>
      <c r="B53" s="82"/>
      <c r="C53" s="33" t="s">
        <v>43</v>
      </c>
      <c r="D53" s="4"/>
    </row>
    <row r="54" spans="1:4" x14ac:dyDescent="0.3">
      <c r="A54" s="81" t="s">
        <v>23</v>
      </c>
      <c r="B54" s="82"/>
      <c r="C54" s="10"/>
      <c r="D54" s="4"/>
    </row>
    <row r="55" spans="1:4" x14ac:dyDescent="0.3">
      <c r="A55" s="81" t="s">
        <v>24</v>
      </c>
      <c r="B55" s="82"/>
      <c r="C55" s="10"/>
      <c r="D55" s="4"/>
    </row>
    <row r="56" spans="1:4" x14ac:dyDescent="0.3">
      <c r="A56" s="81" t="s">
        <v>34</v>
      </c>
      <c r="B56" s="82"/>
      <c r="C56" s="33" t="s">
        <v>43</v>
      </c>
      <c r="D56" s="4"/>
    </row>
    <row r="57" spans="1:4" x14ac:dyDescent="0.3">
      <c r="A57" s="81" t="s">
        <v>30</v>
      </c>
      <c r="B57" s="82"/>
      <c r="C57" s="33" t="s">
        <v>43</v>
      </c>
      <c r="D57" s="4"/>
    </row>
    <row r="58" spans="1:4" x14ac:dyDescent="0.3">
      <c r="A58" s="81" t="s">
        <v>37</v>
      </c>
      <c r="B58" s="82"/>
      <c r="C58" s="33" t="s">
        <v>43</v>
      </c>
      <c r="D58" s="4"/>
    </row>
    <row r="59" spans="1:4" x14ac:dyDescent="0.3">
      <c r="A59" s="83" t="s">
        <v>38</v>
      </c>
      <c r="B59" s="84"/>
      <c r="C59" s="33" t="s">
        <v>43</v>
      </c>
      <c r="D59" s="4"/>
    </row>
    <row r="60" spans="1:4" ht="21" x14ac:dyDescent="0.3">
      <c r="A60" s="87" t="s">
        <v>76</v>
      </c>
      <c r="B60" s="88"/>
      <c r="C60" s="24"/>
      <c r="D60" s="4"/>
    </row>
    <row r="61" spans="1:4" x14ac:dyDescent="0.3">
      <c r="A61" s="89" t="s">
        <v>77</v>
      </c>
      <c r="B61" s="89"/>
      <c r="C61" s="46"/>
      <c r="D61" s="4"/>
    </row>
    <row r="62" spans="1:4" x14ac:dyDescent="0.3">
      <c r="A62" s="89" t="s">
        <v>82</v>
      </c>
      <c r="B62" s="89"/>
      <c r="C62" s="46"/>
      <c r="D62" s="4"/>
    </row>
    <row r="63" spans="1:4" x14ac:dyDescent="0.3">
      <c r="A63" s="85" t="s">
        <v>78</v>
      </c>
      <c r="B63" s="86"/>
      <c r="C63" s="10"/>
      <c r="D63" s="4"/>
    </row>
    <row r="64" spans="1:4" x14ac:dyDescent="0.3">
      <c r="A64" s="85" t="s">
        <v>79</v>
      </c>
      <c r="B64" s="86"/>
      <c r="C64" s="10"/>
      <c r="D64" s="4"/>
    </row>
    <row r="65" spans="1:4" x14ac:dyDescent="0.3">
      <c r="A65" s="85" t="s">
        <v>80</v>
      </c>
      <c r="B65" s="86"/>
      <c r="C65" s="45"/>
      <c r="D65" s="4"/>
    </row>
    <row r="66" spans="1:4" x14ac:dyDescent="0.3">
      <c r="A66" s="85" t="s">
        <v>81</v>
      </c>
      <c r="B66" s="86"/>
      <c r="C66" s="45"/>
      <c r="D66" s="4"/>
    </row>
    <row r="67" spans="1:4" ht="21" customHeight="1" x14ac:dyDescent="0.3">
      <c r="A67" s="87" t="s">
        <v>83</v>
      </c>
      <c r="B67" s="88"/>
      <c r="C67" s="24"/>
      <c r="D67" s="4"/>
    </row>
    <row r="68" spans="1:4" ht="33.75" customHeight="1" x14ac:dyDescent="0.3">
      <c r="A68" s="85" t="s">
        <v>84</v>
      </c>
      <c r="B68" s="86"/>
      <c r="C68" s="10"/>
      <c r="D68" s="4"/>
    </row>
    <row r="69" spans="1:4" s="3" customFormat="1" ht="33.75" customHeight="1" x14ac:dyDescent="0.3">
      <c r="A69" s="109" t="s">
        <v>85</v>
      </c>
      <c r="B69" s="110"/>
      <c r="C69" s="45"/>
    </row>
    <row r="70" spans="1:4" ht="21.95" customHeight="1" x14ac:dyDescent="0.3">
      <c r="A70" s="87" t="s">
        <v>94</v>
      </c>
      <c r="B70" s="88"/>
      <c r="C70" s="24"/>
    </row>
    <row r="71" spans="1:4" ht="21.95" customHeight="1" x14ac:dyDescent="0.3">
      <c r="A71" s="89" t="s">
        <v>95</v>
      </c>
      <c r="B71" s="89"/>
      <c r="C71" s="10"/>
    </row>
    <row r="72" spans="1:4" ht="21.75" customHeight="1" x14ac:dyDescent="0.3">
      <c r="A72" s="108" t="s">
        <v>132</v>
      </c>
      <c r="B72" s="108"/>
      <c r="C72" s="10"/>
    </row>
    <row r="73" spans="1:4" ht="21.95" customHeight="1" x14ac:dyDescent="0.3">
      <c r="A73" s="89" t="s">
        <v>149</v>
      </c>
      <c r="B73" s="89"/>
      <c r="C73" s="63"/>
    </row>
    <row r="74" spans="1:4" ht="21.95" customHeight="1" x14ac:dyDescent="0.3">
      <c r="A74" s="87" t="s">
        <v>97</v>
      </c>
      <c r="B74" s="88"/>
      <c r="C74" s="64"/>
    </row>
    <row r="75" spans="1:4" ht="21.95" customHeight="1" x14ac:dyDescent="0.3">
      <c r="A75" s="89" t="s">
        <v>98</v>
      </c>
      <c r="B75" s="89"/>
      <c r="C75" s="10"/>
    </row>
    <row r="76" spans="1:4" ht="21.95" customHeight="1" x14ac:dyDescent="0.3">
      <c r="A76" s="89" t="s">
        <v>99</v>
      </c>
      <c r="B76" s="89"/>
      <c r="C76" s="63"/>
    </row>
    <row r="77" spans="1:4" x14ac:dyDescent="0.3">
      <c r="A77" s="89" t="s">
        <v>100</v>
      </c>
      <c r="B77" s="89"/>
      <c r="C77" s="63"/>
    </row>
    <row r="78" spans="1:4" x14ac:dyDescent="0.3">
      <c r="A78" s="108" t="s">
        <v>133</v>
      </c>
      <c r="B78" s="108"/>
      <c r="C78" s="63"/>
    </row>
    <row r="79" spans="1:4" x14ac:dyDescent="0.3">
      <c r="A79" s="89" t="s">
        <v>150</v>
      </c>
      <c r="B79" s="89"/>
      <c r="C79" s="63"/>
    </row>
    <row r="80" spans="1:4" s="3" customFormat="1" ht="21" customHeight="1" x14ac:dyDescent="0.3">
      <c r="A80" s="87" t="s">
        <v>39</v>
      </c>
      <c r="B80" s="88"/>
      <c r="C80" s="64"/>
    </row>
    <row r="81" spans="1:4" ht="21.95" customHeight="1" x14ac:dyDescent="0.3">
      <c r="A81" s="85" t="s">
        <v>151</v>
      </c>
      <c r="B81" s="86"/>
      <c r="C81" s="10"/>
    </row>
    <row r="82" spans="1:4" ht="21.95" customHeight="1" x14ac:dyDescent="0.3">
      <c r="A82" s="85" t="s">
        <v>152</v>
      </c>
      <c r="B82" s="86"/>
      <c r="C82" s="10"/>
    </row>
    <row r="83" spans="1:4" ht="21.95" customHeight="1" x14ac:dyDescent="0.3">
      <c r="A83" s="85" t="s">
        <v>153</v>
      </c>
      <c r="B83" s="86"/>
      <c r="C83" s="10"/>
    </row>
    <row r="84" spans="1:4" ht="30" customHeight="1" x14ac:dyDescent="0.3">
      <c r="A84" s="87" t="s">
        <v>145</v>
      </c>
      <c r="B84" s="88"/>
      <c r="C84" s="24"/>
      <c r="D84" s="4"/>
    </row>
    <row r="85" spans="1:4" ht="31.5" customHeight="1" x14ac:dyDescent="0.3">
      <c r="A85" s="105" t="s">
        <v>146</v>
      </c>
      <c r="B85" s="105"/>
      <c r="C85" s="10"/>
      <c r="D85" s="4"/>
    </row>
    <row r="86" spans="1:4" ht="31.5" customHeight="1" x14ac:dyDescent="0.3">
      <c r="A86" s="105" t="s">
        <v>148</v>
      </c>
      <c r="B86" s="105"/>
      <c r="C86" s="10"/>
      <c r="D86" s="4"/>
    </row>
    <row r="87" spans="1:4" ht="21.95" customHeight="1" x14ac:dyDescent="0.3"/>
    <row r="88" spans="1:4" ht="21.95" customHeight="1" x14ac:dyDescent="0.3"/>
    <row r="89" spans="1:4" s="3" customFormat="1" ht="30" customHeight="1" x14ac:dyDescent="0.3">
      <c r="A89" s="1"/>
      <c r="B89" s="1"/>
      <c r="C89" s="2"/>
    </row>
    <row r="90" spans="1:4" ht="34.5" customHeight="1" x14ac:dyDescent="0.3"/>
    <row r="91" spans="1:4" ht="34.5" customHeight="1" x14ac:dyDescent="0.3"/>
    <row r="92" spans="1:4" ht="30" customHeight="1" x14ac:dyDescent="0.3">
      <c r="D92" s="4"/>
    </row>
    <row r="93" spans="1:4" ht="31.5" customHeight="1" x14ac:dyDescent="0.3">
      <c r="D93" s="4"/>
    </row>
    <row r="96" spans="1:4" x14ac:dyDescent="0.3">
      <c r="B96" s="2"/>
    </row>
    <row r="97" spans="2:3" x14ac:dyDescent="0.3">
      <c r="B97" s="2"/>
      <c r="C97" s="1"/>
    </row>
    <row r="98" spans="2:3" x14ac:dyDescent="0.3">
      <c r="B98" s="2"/>
      <c r="C98" s="1"/>
    </row>
    <row r="99" spans="2:3" x14ac:dyDescent="0.3">
      <c r="B99" s="2"/>
      <c r="C99" s="1"/>
    </row>
    <row r="100" spans="2:3" x14ac:dyDescent="0.3">
      <c r="C100" s="1"/>
    </row>
  </sheetData>
  <mergeCells count="82">
    <mergeCell ref="A84:B84"/>
    <mergeCell ref="A85:B85"/>
    <mergeCell ref="A86:B86"/>
    <mergeCell ref="A39:B39"/>
    <mergeCell ref="C4:J4"/>
    <mergeCell ref="A72:B72"/>
    <mergeCell ref="A78:B78"/>
    <mergeCell ref="A70:B70"/>
    <mergeCell ref="A71:B71"/>
    <mergeCell ref="A73:B73"/>
    <mergeCell ref="A69:B69"/>
    <mergeCell ref="D25:G25"/>
    <mergeCell ref="A61:B61"/>
    <mergeCell ref="A62:B62"/>
    <mergeCell ref="A34:B34"/>
    <mergeCell ref="A35:B35"/>
    <mergeCell ref="A29:B29"/>
    <mergeCell ref="A30:B30"/>
    <mergeCell ref="A31:B31"/>
    <mergeCell ref="A32:B32"/>
    <mergeCell ref="A33:B33"/>
    <mergeCell ref="A42:B42"/>
    <mergeCell ref="A43:B43"/>
    <mergeCell ref="A44:B44"/>
    <mergeCell ref="A45:B45"/>
    <mergeCell ref="A36:B36"/>
    <mergeCell ref="A37:B37"/>
    <mergeCell ref="A38:B38"/>
    <mergeCell ref="A40:B40"/>
    <mergeCell ref="A41:B41"/>
    <mergeCell ref="A1:C1"/>
    <mergeCell ref="A28:B28"/>
    <mergeCell ref="A11:B11"/>
    <mergeCell ref="A2:B2"/>
    <mergeCell ref="A12:B12"/>
    <mergeCell ref="A13:B13"/>
    <mergeCell ref="A24:B24"/>
    <mergeCell ref="A25:B25"/>
    <mergeCell ref="A26:B26"/>
    <mergeCell ref="A27:B27"/>
    <mergeCell ref="C5:J6"/>
    <mergeCell ref="A14:B14"/>
    <mergeCell ref="A15:B15"/>
    <mergeCell ref="D15:G16"/>
    <mergeCell ref="A16:B16"/>
    <mergeCell ref="A17:B17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7:B67"/>
    <mergeCell ref="A68:B68"/>
    <mergeCell ref="A56:B56"/>
    <mergeCell ref="A57:B57"/>
    <mergeCell ref="A58:B58"/>
    <mergeCell ref="A59:B59"/>
    <mergeCell ref="A60:B60"/>
    <mergeCell ref="A63:B63"/>
    <mergeCell ref="A64:B64"/>
    <mergeCell ref="A65:B65"/>
    <mergeCell ref="A66:B66"/>
    <mergeCell ref="A83:B83"/>
    <mergeCell ref="A80:B80"/>
    <mergeCell ref="A74:B74"/>
    <mergeCell ref="A75:B75"/>
    <mergeCell ref="A76:B76"/>
    <mergeCell ref="A77:B77"/>
    <mergeCell ref="A79:B79"/>
    <mergeCell ref="A81:B81"/>
    <mergeCell ref="A82:B82"/>
    <mergeCell ref="A23:B23"/>
    <mergeCell ref="A18:B18"/>
    <mergeCell ref="A19:B19"/>
    <mergeCell ref="A20:B20"/>
    <mergeCell ref="A21:B21"/>
    <mergeCell ref="A22:B22"/>
  </mergeCells>
  <hyperlinks>
    <hyperlink ref="E5:J6" r:id="rId1" display="http://www.clubbenchmarking.com/ops-upload" xr:uid="{00000000-0004-0000-0000-000000000000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Drop Down 6">
              <controlPr defaultSize="0" autoLine="0" autoPict="0" altText="Select from Dropdown">
                <anchor mov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1</xdr:col>
                    <xdr:colOff>2457450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 altText="Select from Dropdown">
                <anchor moveWithCells="1">
                  <from>
                    <xdr:col>1</xdr:col>
                    <xdr:colOff>47625</xdr:colOff>
                    <xdr:row>6</xdr:row>
                    <xdr:rowOff>85725</xdr:rowOff>
                  </from>
                  <to>
                    <xdr:col>1</xdr:col>
                    <xdr:colOff>2457450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 altText="Select from Dropdown">
                <anchor moveWithCells="1">
                  <from>
                    <xdr:col>1</xdr:col>
                    <xdr:colOff>47625</xdr:colOff>
                    <xdr:row>7</xdr:row>
                    <xdr:rowOff>85725</xdr:rowOff>
                  </from>
                  <to>
                    <xdr:col>1</xdr:col>
                    <xdr:colOff>2457450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Drop Down 11">
              <controlPr defaultSize="0" autoLine="0" autoPict="0" altText="Select from Dropdown">
                <anchor moveWithCells="1">
                  <from>
                    <xdr:col>1</xdr:col>
                    <xdr:colOff>47625</xdr:colOff>
                    <xdr:row>8</xdr:row>
                    <xdr:rowOff>85725</xdr:rowOff>
                  </from>
                  <to>
                    <xdr:col>1</xdr:col>
                    <xdr:colOff>2457450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Drop Down 13">
              <controlPr defaultSize="0" autoLine="0" autoPict="0">
                <anchor moveWithCells="1">
                  <from>
                    <xdr:col>2</xdr:col>
                    <xdr:colOff>19050</xdr:colOff>
                    <xdr:row>60</xdr:row>
                    <xdr:rowOff>9525</xdr:rowOff>
                  </from>
                  <to>
                    <xdr:col>2</xdr:col>
                    <xdr:colOff>1419225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Drop Down 14">
              <controlPr defaultSize="0" autoLine="0" autoPict="0">
                <anchor moveWithCells="1">
                  <from>
                    <xdr:col>2</xdr:col>
                    <xdr:colOff>28575</xdr:colOff>
                    <xdr:row>61</xdr:row>
                    <xdr:rowOff>19050</xdr:rowOff>
                  </from>
                  <to>
                    <xdr:col>2</xdr:col>
                    <xdr:colOff>1400175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List Box 28">
              <controlPr defaultSize="0" autoLine="0" autoPict="0">
                <anchor moveWithCells="1">
                  <from>
                    <xdr:col>2</xdr:col>
                    <xdr:colOff>0</xdr:colOff>
                    <xdr:row>69</xdr:row>
                    <xdr:rowOff>276225</xdr:rowOff>
                  </from>
                  <to>
                    <xdr:col>3</xdr:col>
                    <xdr:colOff>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List Box 29">
              <controlPr defaultSize="0" autoLine="0" autoPict="0">
                <anchor moveWithCells="1">
                  <from>
                    <xdr:col>2</xdr:col>
                    <xdr:colOff>9525</xdr:colOff>
                    <xdr:row>75</xdr:row>
                    <xdr:rowOff>266700</xdr:rowOff>
                  </from>
                  <to>
                    <xdr:col>3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Drop Down 33">
              <controlPr defaultSize="0" autoLine="0" autoPict="0" altText="Select from Dropdown">
                <anchor moveWithCells="1">
                  <from>
                    <xdr:col>1</xdr:col>
                    <xdr:colOff>47625</xdr:colOff>
                    <xdr:row>9</xdr:row>
                    <xdr:rowOff>66675</xdr:rowOff>
                  </from>
                  <to>
                    <xdr:col>1</xdr:col>
                    <xdr:colOff>2457450</xdr:colOff>
                    <xdr:row>9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95BBA5-3235-4971-BFE6-3B2D439E358C}">
          <x14:formula1>
            <xm:f>Mapping!$A$140:$A$143</xm:f>
          </x14:formula1>
          <xm:sqref>N6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BE9AE-9665-4A0C-82CB-9831C507AB2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753C-8B8F-49A2-9CCD-74A2ACC93A00}">
  <sheetPr codeName="Sheet2"/>
  <dimension ref="A1:E65"/>
  <sheetViews>
    <sheetView topLeftCell="A53" workbookViewId="0">
      <selection activeCell="C1" sqref="C1"/>
    </sheetView>
  </sheetViews>
  <sheetFormatPr defaultRowHeight="15" x14ac:dyDescent="0.25"/>
  <cols>
    <col min="2" max="2" width="17.7109375" style="78" customWidth="1"/>
  </cols>
  <sheetData>
    <row r="1" spans="1:5" x14ac:dyDescent="0.25">
      <c r="A1" t="s">
        <v>134</v>
      </c>
      <c r="B1" s="77" t="s">
        <v>122</v>
      </c>
      <c r="C1" s="76">
        <v>1</v>
      </c>
      <c r="D1" s="76"/>
      <c r="E1" s="76"/>
    </row>
    <row r="2" spans="1:5" x14ac:dyDescent="0.25">
      <c r="B2" s="77" t="s">
        <v>121</v>
      </c>
      <c r="C2" s="76"/>
      <c r="D2" s="76"/>
      <c r="E2" s="76"/>
    </row>
    <row r="3" spans="1:5" x14ac:dyDescent="0.25">
      <c r="B3" s="77" t="s">
        <v>120</v>
      </c>
      <c r="C3" s="76"/>
      <c r="D3" s="76"/>
      <c r="E3" s="76"/>
    </row>
    <row r="4" spans="1:5" x14ac:dyDescent="0.25">
      <c r="B4" s="77"/>
      <c r="C4" s="76"/>
      <c r="D4" s="76"/>
      <c r="E4" s="76"/>
    </row>
    <row r="5" spans="1:5" x14ac:dyDescent="0.25">
      <c r="B5" s="77"/>
      <c r="C5" s="76"/>
      <c r="D5" s="76"/>
      <c r="E5" s="76"/>
    </row>
    <row r="6" spans="1:5" x14ac:dyDescent="0.25">
      <c r="A6" t="s">
        <v>135</v>
      </c>
      <c r="B6" s="77" t="s">
        <v>124</v>
      </c>
      <c r="C6" s="76">
        <v>1</v>
      </c>
      <c r="D6" s="76"/>
      <c r="E6" s="76"/>
    </row>
    <row r="7" spans="1:5" x14ac:dyDescent="0.25">
      <c r="B7" s="77">
        <v>2017</v>
      </c>
      <c r="C7" s="76"/>
      <c r="D7" s="76"/>
      <c r="E7" s="76"/>
    </row>
    <row r="8" spans="1:5" x14ac:dyDescent="0.25">
      <c r="B8" s="77">
        <v>2016</v>
      </c>
      <c r="C8" s="76"/>
      <c r="D8" s="76"/>
      <c r="E8" s="76"/>
    </row>
    <row r="9" spans="1:5" x14ac:dyDescent="0.25">
      <c r="B9" s="77">
        <v>2015</v>
      </c>
      <c r="C9" s="76"/>
      <c r="D9" s="76"/>
      <c r="E9" s="76"/>
    </row>
    <row r="10" spans="1:5" x14ac:dyDescent="0.25">
      <c r="B10" s="77">
        <v>2014</v>
      </c>
      <c r="C10" s="76"/>
      <c r="D10" s="76"/>
      <c r="E10" s="76"/>
    </row>
    <row r="11" spans="1:5" x14ac:dyDescent="0.25">
      <c r="B11" s="77">
        <v>2013</v>
      </c>
      <c r="C11" s="76"/>
      <c r="D11" s="76"/>
      <c r="E11" s="76"/>
    </row>
    <row r="12" spans="1:5" x14ac:dyDescent="0.25">
      <c r="B12" s="77">
        <v>2012</v>
      </c>
      <c r="C12" s="76"/>
      <c r="D12" s="76"/>
      <c r="E12" s="76"/>
    </row>
    <row r="13" spans="1:5" x14ac:dyDescent="0.25">
      <c r="B13" s="77">
        <v>2011</v>
      </c>
      <c r="C13" s="76"/>
      <c r="D13" s="76"/>
      <c r="E13" s="76"/>
    </row>
    <row r="14" spans="1:5" x14ac:dyDescent="0.25">
      <c r="B14" s="77">
        <v>2010</v>
      </c>
      <c r="C14" s="76"/>
      <c r="D14" s="76"/>
      <c r="E14" s="76"/>
    </row>
    <row r="15" spans="1:5" x14ac:dyDescent="0.25">
      <c r="B15" s="77" t="s">
        <v>123</v>
      </c>
      <c r="C15" s="76"/>
      <c r="D15" s="76"/>
      <c r="E15" s="76"/>
    </row>
    <row r="16" spans="1:5" x14ac:dyDescent="0.25">
      <c r="B16" s="77"/>
      <c r="C16" s="76"/>
      <c r="D16" s="76"/>
      <c r="E16" s="76"/>
    </row>
    <row r="17" spans="1:3" x14ac:dyDescent="0.25">
      <c r="A17" t="s">
        <v>136</v>
      </c>
      <c r="B17" s="77" t="s">
        <v>122</v>
      </c>
      <c r="C17">
        <v>1</v>
      </c>
    </row>
    <row r="18" spans="1:3" x14ac:dyDescent="0.25">
      <c r="B18" s="77" t="s">
        <v>121</v>
      </c>
    </row>
    <row r="19" spans="1:3" x14ac:dyDescent="0.25">
      <c r="B19" s="77" t="s">
        <v>120</v>
      </c>
    </row>
    <row r="20" spans="1:3" x14ac:dyDescent="0.25">
      <c r="B20" s="77"/>
    </row>
    <row r="21" spans="1:3" x14ac:dyDescent="0.25">
      <c r="A21" t="s">
        <v>137</v>
      </c>
      <c r="B21" s="77" t="s">
        <v>124</v>
      </c>
      <c r="C21">
        <v>1</v>
      </c>
    </row>
    <row r="22" spans="1:3" x14ac:dyDescent="0.25">
      <c r="B22" s="77">
        <v>2018</v>
      </c>
    </row>
    <row r="23" spans="1:3" x14ac:dyDescent="0.25">
      <c r="B23" s="77">
        <v>2019</v>
      </c>
    </row>
    <row r="24" spans="1:3" x14ac:dyDescent="0.25">
      <c r="B24" s="77">
        <v>2020</v>
      </c>
    </row>
    <row r="25" spans="1:3" x14ac:dyDescent="0.25">
      <c r="B25" s="77">
        <v>2021</v>
      </c>
    </row>
    <row r="26" spans="1:3" x14ac:dyDescent="0.25">
      <c r="B26" s="77">
        <v>2022</v>
      </c>
    </row>
    <row r="27" spans="1:3" x14ac:dyDescent="0.25">
      <c r="B27" s="77" t="s">
        <v>123</v>
      </c>
    </row>
    <row r="28" spans="1:3" x14ac:dyDescent="0.25">
      <c r="B28" s="77"/>
    </row>
    <row r="29" spans="1:3" x14ac:dyDescent="0.25">
      <c r="A29" t="s">
        <v>138</v>
      </c>
      <c r="B29" s="77" t="s">
        <v>122</v>
      </c>
      <c r="C29">
        <v>1</v>
      </c>
    </row>
    <row r="30" spans="1:3" x14ac:dyDescent="0.25">
      <c r="B30" s="77" t="s">
        <v>121</v>
      </c>
    </row>
    <row r="31" spans="1:3" x14ac:dyDescent="0.25">
      <c r="B31" s="77" t="s">
        <v>120</v>
      </c>
    </row>
    <row r="32" spans="1:3" x14ac:dyDescent="0.25">
      <c r="B32" s="77"/>
    </row>
    <row r="33" spans="1:3" x14ac:dyDescent="0.25">
      <c r="A33" t="s">
        <v>139</v>
      </c>
      <c r="B33" s="77" t="s">
        <v>122</v>
      </c>
      <c r="C33">
        <v>1</v>
      </c>
    </row>
    <row r="34" spans="1:3" x14ac:dyDescent="0.25">
      <c r="B34" s="77" t="s">
        <v>121</v>
      </c>
    </row>
    <row r="35" spans="1:3" x14ac:dyDescent="0.25">
      <c r="B35" s="77" t="s">
        <v>120</v>
      </c>
    </row>
    <row r="36" spans="1:3" x14ac:dyDescent="0.25">
      <c r="B36" s="77"/>
    </row>
    <row r="37" spans="1:3" x14ac:dyDescent="0.25">
      <c r="A37" t="s">
        <v>140</v>
      </c>
      <c r="B37" s="77" t="s">
        <v>124</v>
      </c>
      <c r="C37">
        <v>1</v>
      </c>
    </row>
    <row r="38" spans="1:3" x14ac:dyDescent="0.25">
      <c r="B38" s="77">
        <v>2017</v>
      </c>
    </row>
    <row r="39" spans="1:3" x14ac:dyDescent="0.25">
      <c r="B39" s="77">
        <v>2016</v>
      </c>
    </row>
    <row r="40" spans="1:3" x14ac:dyDescent="0.25">
      <c r="B40" s="77">
        <v>2015</v>
      </c>
    </row>
    <row r="41" spans="1:3" x14ac:dyDescent="0.25">
      <c r="B41" s="77">
        <v>2014</v>
      </c>
    </row>
    <row r="42" spans="1:3" x14ac:dyDescent="0.25">
      <c r="B42" s="77">
        <v>2013</v>
      </c>
    </row>
    <row r="43" spans="1:3" x14ac:dyDescent="0.25">
      <c r="B43" s="77">
        <v>2012</v>
      </c>
    </row>
    <row r="44" spans="1:3" x14ac:dyDescent="0.25">
      <c r="B44" s="77">
        <v>2011</v>
      </c>
    </row>
    <row r="45" spans="1:3" x14ac:dyDescent="0.25">
      <c r="B45" s="77">
        <v>2010</v>
      </c>
    </row>
    <row r="46" spans="1:3" x14ac:dyDescent="0.25">
      <c r="B46" s="77" t="s">
        <v>123</v>
      </c>
    </row>
    <row r="47" spans="1:3" x14ac:dyDescent="0.25">
      <c r="B47" s="77"/>
    </row>
    <row r="48" spans="1:3" x14ac:dyDescent="0.25">
      <c r="A48" t="s">
        <v>141</v>
      </c>
      <c r="B48" s="77" t="s">
        <v>122</v>
      </c>
      <c r="C48">
        <v>1</v>
      </c>
    </row>
    <row r="49" spans="1:3" x14ac:dyDescent="0.25">
      <c r="B49" s="77" t="s">
        <v>125</v>
      </c>
    </row>
    <row r="50" spans="1:3" x14ac:dyDescent="0.25">
      <c r="B50" s="77" t="s">
        <v>126</v>
      </c>
    </row>
    <row r="51" spans="1:3" x14ac:dyDescent="0.25">
      <c r="B51" s="77" t="s">
        <v>127</v>
      </c>
    </row>
    <row r="52" spans="1:3" x14ac:dyDescent="0.25">
      <c r="B52" s="77" t="s">
        <v>128</v>
      </c>
    </row>
    <row r="53" spans="1:3" x14ac:dyDescent="0.25">
      <c r="B53" s="77" t="s">
        <v>123</v>
      </c>
    </row>
    <row r="54" spans="1:3" x14ac:dyDescent="0.25">
      <c r="B54" s="77"/>
    </row>
    <row r="55" spans="1:3" x14ac:dyDescent="0.25">
      <c r="A55" t="s">
        <v>142</v>
      </c>
      <c r="B55" s="77" t="s">
        <v>122</v>
      </c>
      <c r="C55">
        <v>1</v>
      </c>
    </row>
    <row r="56" spans="1:3" x14ac:dyDescent="0.25">
      <c r="B56" s="77" t="s">
        <v>121</v>
      </c>
    </row>
    <row r="57" spans="1:3" x14ac:dyDescent="0.25">
      <c r="B57" s="77" t="s">
        <v>120</v>
      </c>
    </row>
    <row r="58" spans="1:3" x14ac:dyDescent="0.25">
      <c r="B58" s="77"/>
    </row>
    <row r="59" spans="1:3" x14ac:dyDescent="0.25">
      <c r="A59" t="s">
        <v>143</v>
      </c>
      <c r="B59" s="77" t="s">
        <v>122</v>
      </c>
      <c r="C59">
        <v>1</v>
      </c>
    </row>
    <row r="60" spans="1:3" x14ac:dyDescent="0.25">
      <c r="B60" s="77" t="s">
        <v>121</v>
      </c>
    </row>
    <row r="61" spans="1:3" x14ac:dyDescent="0.25">
      <c r="B61" s="77" t="s">
        <v>120</v>
      </c>
    </row>
    <row r="63" spans="1:3" x14ac:dyDescent="0.25">
      <c r="A63" t="s">
        <v>144</v>
      </c>
      <c r="B63" s="77" t="s">
        <v>122</v>
      </c>
      <c r="C63">
        <v>1</v>
      </c>
    </row>
    <row r="64" spans="1:3" x14ac:dyDescent="0.25">
      <c r="B64" s="77" t="s">
        <v>121</v>
      </c>
    </row>
    <row r="65" spans="2:2" x14ac:dyDescent="0.25">
      <c r="B65" s="77" t="s">
        <v>120</v>
      </c>
    </row>
  </sheetData>
  <dataValidations count="1">
    <dataValidation allowBlank="1" showInputMessage="1" promptTitle="SELECT" sqref="B1:B3" xr:uid="{0780C8DF-6652-445D-B4CF-6661B7174E5C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I143"/>
  <sheetViews>
    <sheetView showGridLines="0" topLeftCell="A67" zoomScale="80" zoomScaleNormal="80" workbookViewId="0">
      <selection activeCell="F75" sqref="F75"/>
    </sheetView>
  </sheetViews>
  <sheetFormatPr defaultRowHeight="15" x14ac:dyDescent="0.25"/>
  <cols>
    <col min="1" max="1" width="20.42578125" customWidth="1"/>
    <col min="2" max="2" width="63" bestFit="1" customWidth="1"/>
    <col min="3" max="3" width="27.28515625" bestFit="1" customWidth="1"/>
    <col min="4" max="4" width="14.42578125" bestFit="1" customWidth="1"/>
    <col min="6" max="6" width="6.85546875" bestFit="1" customWidth="1"/>
    <col min="8" max="9" width="10.7109375" bestFit="1" customWidth="1"/>
  </cols>
  <sheetData>
    <row r="1" spans="1:9" ht="31.5" x14ac:dyDescent="0.5">
      <c r="A1" s="15"/>
      <c r="B1" s="14" t="s">
        <v>115</v>
      </c>
      <c r="C1" s="14"/>
      <c r="D1" s="14"/>
      <c r="E1" s="3"/>
      <c r="F1" s="3"/>
      <c r="G1" s="3"/>
      <c r="H1" s="3"/>
      <c r="I1" s="3"/>
    </row>
    <row r="2" spans="1:9" ht="18.75" x14ac:dyDescent="0.3">
      <c r="A2" s="16"/>
      <c r="B2" s="23" t="s">
        <v>1</v>
      </c>
      <c r="C2" s="6"/>
      <c r="D2" s="25"/>
      <c r="E2" s="1"/>
      <c r="F2" s="1"/>
      <c r="G2" s="1"/>
      <c r="H2" s="1"/>
      <c r="I2" s="1"/>
    </row>
    <row r="3" spans="1:9" ht="18.75" x14ac:dyDescent="0.3">
      <c r="A3" s="16"/>
      <c r="B3" s="23" t="s">
        <v>2</v>
      </c>
      <c r="C3" s="13"/>
      <c r="D3" s="25"/>
      <c r="E3" s="1"/>
      <c r="F3" s="1"/>
      <c r="G3" s="1"/>
      <c r="H3" s="1"/>
      <c r="I3" s="1"/>
    </row>
    <row r="4" spans="1:9" ht="18.75" x14ac:dyDescent="0.3">
      <c r="A4" s="16"/>
      <c r="B4" s="23" t="s">
        <v>3</v>
      </c>
      <c r="C4" s="25" t="str">
        <f>INDEX(A111:A123,B111)</f>
        <v>Select from Dropdown</v>
      </c>
      <c r="D4" s="25"/>
      <c r="E4" s="1"/>
      <c r="F4" s="1"/>
      <c r="G4" s="1"/>
      <c r="H4" s="1"/>
      <c r="I4" s="1"/>
    </row>
    <row r="5" spans="1:9" ht="18.75" x14ac:dyDescent="0.3">
      <c r="A5" s="16"/>
      <c r="B5" s="47" t="s">
        <v>4</v>
      </c>
      <c r="C5" s="60"/>
      <c r="D5" s="7" t="s">
        <v>113</v>
      </c>
      <c r="E5" s="4"/>
      <c r="F5" s="26" t="s">
        <v>41</v>
      </c>
      <c r="G5" s="26"/>
      <c r="H5" s="26"/>
      <c r="I5" s="27"/>
    </row>
    <row r="6" spans="1:9" ht="47.25" x14ac:dyDescent="0.3">
      <c r="A6" s="17">
        <v>221</v>
      </c>
      <c r="B6" s="67" t="s">
        <v>6</v>
      </c>
      <c r="C6" s="65"/>
      <c r="D6" s="10">
        <f>+'Operations Worksheet'!C12</f>
        <v>0</v>
      </c>
      <c r="E6" s="4"/>
      <c r="F6" s="70">
        <f>+A6</f>
        <v>221</v>
      </c>
      <c r="G6" s="70"/>
      <c r="H6" s="71" t="str">
        <f t="shared" ref="H6:H48" si="0">IF(I6=0,"",I6)</f>
        <v/>
      </c>
      <c r="I6" s="72">
        <f>+D6</f>
        <v>0</v>
      </c>
    </row>
    <row r="7" spans="1:9" ht="63" x14ac:dyDescent="0.3">
      <c r="A7" s="17">
        <v>219</v>
      </c>
      <c r="B7" s="67" t="s">
        <v>7</v>
      </c>
      <c r="C7" s="65"/>
      <c r="D7" s="10">
        <f>+'Operations Worksheet'!C13</f>
        <v>0</v>
      </c>
      <c r="E7" s="4"/>
      <c r="F7" s="70">
        <f>+A7</f>
        <v>219</v>
      </c>
      <c r="G7" s="70"/>
      <c r="H7" s="71" t="str">
        <f t="shared" si="0"/>
        <v/>
      </c>
      <c r="I7" s="72">
        <f>+D7</f>
        <v>0</v>
      </c>
    </row>
    <row r="8" spans="1:9" ht="47.25" x14ac:dyDescent="0.3">
      <c r="A8" s="18"/>
      <c r="B8" s="68" t="s">
        <v>8</v>
      </c>
      <c r="C8" s="68"/>
      <c r="D8" s="10">
        <f>+'Operations Worksheet'!C14</f>
        <v>0</v>
      </c>
      <c r="E8" s="4"/>
      <c r="F8" s="70"/>
      <c r="G8" s="70"/>
      <c r="H8" s="71"/>
      <c r="I8" s="72"/>
    </row>
    <row r="9" spans="1:9" ht="18.75" x14ac:dyDescent="0.3">
      <c r="A9" s="18">
        <v>220</v>
      </c>
      <c r="B9" s="54" t="s">
        <v>9</v>
      </c>
      <c r="C9" s="54"/>
      <c r="D9" s="10" t="str">
        <f>+'Operations Worksheet'!C15</f>
        <v>*</v>
      </c>
      <c r="E9" s="4"/>
      <c r="F9" s="70">
        <f t="shared" ref="F9:F16" si="1">+A9</f>
        <v>220</v>
      </c>
      <c r="G9" s="70"/>
      <c r="H9" s="71" t="str">
        <f>+I9</f>
        <v>*</v>
      </c>
      <c r="I9" s="72" t="str">
        <f t="shared" ref="I9:I16" si="2">+D9</f>
        <v>*</v>
      </c>
    </row>
    <row r="10" spans="1:9" ht="18.75" x14ac:dyDescent="0.3">
      <c r="A10" s="18">
        <v>509</v>
      </c>
      <c r="B10" s="54" t="s">
        <v>10</v>
      </c>
      <c r="C10" s="54"/>
      <c r="D10" s="10" t="str">
        <f>+'Operations Worksheet'!C16</f>
        <v>*</v>
      </c>
      <c r="E10" s="4"/>
      <c r="F10" s="70">
        <f t="shared" si="1"/>
        <v>509</v>
      </c>
      <c r="G10" s="70"/>
      <c r="H10" s="71" t="str">
        <f t="shared" ref="H10:H16" si="3">+I10</f>
        <v>*</v>
      </c>
      <c r="I10" s="72" t="str">
        <f t="shared" si="2"/>
        <v>*</v>
      </c>
    </row>
    <row r="11" spans="1:9" ht="18.75" x14ac:dyDescent="0.3">
      <c r="A11" s="18">
        <v>510</v>
      </c>
      <c r="B11" s="54" t="s">
        <v>11</v>
      </c>
      <c r="C11" s="54"/>
      <c r="D11" s="10" t="str">
        <f>+'Operations Worksheet'!C17</f>
        <v>*</v>
      </c>
      <c r="E11" s="4"/>
      <c r="F11" s="70">
        <f t="shared" si="1"/>
        <v>510</v>
      </c>
      <c r="G11" s="70"/>
      <c r="H11" s="71" t="str">
        <f t="shared" si="3"/>
        <v>*</v>
      </c>
      <c r="I11" s="72" t="str">
        <f t="shared" si="2"/>
        <v>*</v>
      </c>
    </row>
    <row r="12" spans="1:9" ht="18.75" x14ac:dyDescent="0.3">
      <c r="A12" s="18">
        <v>511</v>
      </c>
      <c r="B12" s="54" t="s">
        <v>12</v>
      </c>
      <c r="C12" s="54"/>
      <c r="D12" s="10" t="str">
        <f>+'Operations Worksheet'!C18</f>
        <v>*</v>
      </c>
      <c r="E12" s="4"/>
      <c r="F12" s="70">
        <f t="shared" si="1"/>
        <v>511</v>
      </c>
      <c r="G12" s="70"/>
      <c r="H12" s="71" t="str">
        <f t="shared" si="3"/>
        <v>*</v>
      </c>
      <c r="I12" s="72" t="str">
        <f t="shared" si="2"/>
        <v>*</v>
      </c>
    </row>
    <row r="13" spans="1:9" ht="18.75" x14ac:dyDescent="0.3">
      <c r="A13" s="18">
        <v>512</v>
      </c>
      <c r="B13" s="54" t="s">
        <v>13</v>
      </c>
      <c r="C13" s="54"/>
      <c r="D13" s="10" t="str">
        <f>+'Operations Worksheet'!C19</f>
        <v>*</v>
      </c>
      <c r="E13" s="4"/>
      <c r="F13" s="70">
        <f t="shared" si="1"/>
        <v>512</v>
      </c>
      <c r="G13" s="70"/>
      <c r="H13" s="71" t="str">
        <f t="shared" si="3"/>
        <v>*</v>
      </c>
      <c r="I13" s="72" t="str">
        <f t="shared" si="2"/>
        <v>*</v>
      </c>
    </row>
    <row r="14" spans="1:9" ht="18.75" x14ac:dyDescent="0.3">
      <c r="A14" s="18">
        <v>1094</v>
      </c>
      <c r="B14" s="54" t="s">
        <v>14</v>
      </c>
      <c r="C14" s="54"/>
      <c r="D14" s="10" t="str">
        <f>+'Operations Worksheet'!C20</f>
        <v>*</v>
      </c>
      <c r="E14" s="4"/>
      <c r="F14" s="70">
        <f t="shared" si="1"/>
        <v>1094</v>
      </c>
      <c r="G14" s="70"/>
      <c r="H14" s="71" t="str">
        <f t="shared" si="3"/>
        <v>*</v>
      </c>
      <c r="I14" s="72" t="str">
        <f t="shared" si="2"/>
        <v>*</v>
      </c>
    </row>
    <row r="15" spans="1:9" ht="18.75" x14ac:dyDescent="0.3">
      <c r="A15" s="18">
        <v>513</v>
      </c>
      <c r="B15" s="54" t="s">
        <v>15</v>
      </c>
      <c r="C15" s="54"/>
      <c r="D15" s="10" t="str">
        <f>+'Operations Worksheet'!C21</f>
        <v>*</v>
      </c>
      <c r="E15" s="4"/>
      <c r="F15" s="70">
        <f t="shared" si="1"/>
        <v>513</v>
      </c>
      <c r="G15" s="70"/>
      <c r="H15" s="71" t="str">
        <f t="shared" si="3"/>
        <v>*</v>
      </c>
      <c r="I15" s="72" t="str">
        <f t="shared" si="2"/>
        <v>*</v>
      </c>
    </row>
    <row r="16" spans="1:9" ht="18.75" x14ac:dyDescent="0.3">
      <c r="A16" s="19">
        <v>514</v>
      </c>
      <c r="B16" s="55" t="s">
        <v>16</v>
      </c>
      <c r="C16" s="55"/>
      <c r="D16" s="10" t="str">
        <f>+'Operations Worksheet'!C22</f>
        <v>*</v>
      </c>
      <c r="E16" s="4"/>
      <c r="F16" s="70">
        <f t="shared" si="1"/>
        <v>514</v>
      </c>
      <c r="G16" s="70"/>
      <c r="H16" s="71" t="str">
        <f t="shared" si="3"/>
        <v>*</v>
      </c>
      <c r="I16" s="72" t="str">
        <f t="shared" si="2"/>
        <v>*</v>
      </c>
    </row>
    <row r="17" spans="1:9" ht="18.75" x14ac:dyDescent="0.3">
      <c r="A17" s="19"/>
      <c r="B17" s="62" t="s">
        <v>42</v>
      </c>
      <c r="C17" s="62"/>
      <c r="D17" s="10">
        <f>SUM(D9:D16)</f>
        <v>0</v>
      </c>
      <c r="E17" s="4"/>
      <c r="F17" s="70"/>
      <c r="G17" s="70"/>
      <c r="H17" s="71"/>
      <c r="I17" s="72"/>
    </row>
    <row r="18" spans="1:9" ht="31.5" x14ac:dyDescent="0.3">
      <c r="A18" s="20">
        <v>8</v>
      </c>
      <c r="B18" s="67" t="s">
        <v>17</v>
      </c>
      <c r="C18" s="65"/>
      <c r="D18" s="10" t="str">
        <f>+'Operations Worksheet'!C24</f>
        <v>*</v>
      </c>
      <c r="E18" s="4"/>
      <c r="F18" s="70">
        <f>+A18</f>
        <v>8</v>
      </c>
      <c r="G18" s="70"/>
      <c r="H18" s="71" t="str">
        <f t="shared" ref="H18:H19" si="4">+I18</f>
        <v>*</v>
      </c>
      <c r="I18" s="72" t="str">
        <f>+D18</f>
        <v>*</v>
      </c>
    </row>
    <row r="19" spans="1:9" ht="47.25" x14ac:dyDescent="0.3">
      <c r="A19" s="20">
        <v>9</v>
      </c>
      <c r="B19" s="67" t="s">
        <v>18</v>
      </c>
      <c r="C19" s="65"/>
      <c r="D19" s="10" t="str">
        <f>+'Operations Worksheet'!C25</f>
        <v>*</v>
      </c>
      <c r="E19" s="5"/>
      <c r="F19" s="70">
        <f>+A19</f>
        <v>9</v>
      </c>
      <c r="G19" s="70"/>
      <c r="H19" s="71" t="str">
        <f t="shared" si="4"/>
        <v>*</v>
      </c>
      <c r="I19" s="72" t="str">
        <f>+D19</f>
        <v>*</v>
      </c>
    </row>
    <row r="20" spans="1:9" ht="31.5" x14ac:dyDescent="0.3">
      <c r="A20" s="20">
        <v>515</v>
      </c>
      <c r="B20" s="67" t="s">
        <v>19</v>
      </c>
      <c r="C20" s="65"/>
      <c r="D20" s="10">
        <f>+'Operations Worksheet'!C26</f>
        <v>0</v>
      </c>
      <c r="E20" s="3"/>
      <c r="F20" s="70">
        <f>+A20</f>
        <v>515</v>
      </c>
      <c r="G20" s="70"/>
      <c r="H20" s="71" t="str">
        <f t="shared" si="0"/>
        <v/>
      </c>
      <c r="I20" s="72">
        <f>+D20</f>
        <v>0</v>
      </c>
    </row>
    <row r="21" spans="1:9" ht="18.75" x14ac:dyDescent="0.3">
      <c r="A21" s="16"/>
      <c r="B21" s="47" t="s">
        <v>20</v>
      </c>
      <c r="C21" s="60"/>
      <c r="D21" s="10"/>
      <c r="E21" s="4"/>
      <c r="F21" s="70"/>
      <c r="G21" s="70"/>
      <c r="H21" s="71"/>
      <c r="I21" s="72"/>
    </row>
    <row r="22" spans="1:9" ht="66" x14ac:dyDescent="0.3">
      <c r="A22" s="18"/>
      <c r="B22" s="61" t="s">
        <v>21</v>
      </c>
      <c r="C22" s="61"/>
      <c r="D22" s="10">
        <f>+'Operations Worksheet'!C28</f>
        <v>0</v>
      </c>
      <c r="E22" s="4"/>
      <c r="F22" s="70"/>
      <c r="G22" s="70"/>
      <c r="H22" s="71"/>
      <c r="I22" s="72"/>
    </row>
    <row r="23" spans="1:9" ht="18.75" x14ac:dyDescent="0.3">
      <c r="A23" s="18">
        <v>203</v>
      </c>
      <c r="B23" s="54" t="s">
        <v>22</v>
      </c>
      <c r="C23" s="54"/>
      <c r="D23" s="10" t="str">
        <f>+'Operations Worksheet'!C29</f>
        <v>*</v>
      </c>
      <c r="E23" s="4"/>
      <c r="F23" s="70">
        <f t="shared" ref="F23:F29" si="5">+A23</f>
        <v>203</v>
      </c>
      <c r="G23" s="70"/>
      <c r="H23" s="71" t="str">
        <f>+I23</f>
        <v>*</v>
      </c>
      <c r="I23" s="72" t="str">
        <f t="shared" ref="I23:I29" si="6">+D23</f>
        <v>*</v>
      </c>
    </row>
    <row r="24" spans="1:9" ht="18.75" x14ac:dyDescent="0.3">
      <c r="A24" s="18">
        <v>204</v>
      </c>
      <c r="B24" s="54" t="s">
        <v>23</v>
      </c>
      <c r="C24" s="54"/>
      <c r="D24" s="10">
        <f>+'Operations Worksheet'!C30</f>
        <v>0</v>
      </c>
      <c r="E24" s="4"/>
      <c r="F24" s="70">
        <f t="shared" si="5"/>
        <v>204</v>
      </c>
      <c r="G24" s="70"/>
      <c r="H24" s="71" t="str">
        <f t="shared" si="0"/>
        <v/>
      </c>
      <c r="I24" s="72">
        <f t="shared" si="6"/>
        <v>0</v>
      </c>
    </row>
    <row r="25" spans="1:9" ht="18.75" x14ac:dyDescent="0.3">
      <c r="A25" s="18">
        <v>348</v>
      </c>
      <c r="B25" s="54" t="s">
        <v>24</v>
      </c>
      <c r="C25" s="54"/>
      <c r="D25" s="10">
        <f>+'Operations Worksheet'!C31</f>
        <v>0</v>
      </c>
      <c r="E25" s="4"/>
      <c r="F25" s="70">
        <f t="shared" si="5"/>
        <v>348</v>
      </c>
      <c r="G25" s="70"/>
      <c r="H25" s="71" t="str">
        <f t="shared" si="0"/>
        <v/>
      </c>
      <c r="I25" s="72">
        <f t="shared" si="6"/>
        <v>0</v>
      </c>
    </row>
    <row r="26" spans="1:9" ht="18.75" x14ac:dyDescent="0.3">
      <c r="A26" s="18">
        <v>205</v>
      </c>
      <c r="B26" s="54" t="s">
        <v>25</v>
      </c>
      <c r="C26" s="54"/>
      <c r="D26" s="10" t="str">
        <f>+'Operations Worksheet'!C32</f>
        <v>*</v>
      </c>
      <c r="E26" s="4"/>
      <c r="F26" s="70">
        <f t="shared" si="5"/>
        <v>205</v>
      </c>
      <c r="G26" s="70"/>
      <c r="H26" s="71" t="str">
        <f t="shared" ref="H26:H38" si="7">+I26</f>
        <v>*</v>
      </c>
      <c r="I26" s="72" t="str">
        <f t="shared" si="6"/>
        <v>*</v>
      </c>
    </row>
    <row r="27" spans="1:9" ht="18.75" x14ac:dyDescent="0.3">
      <c r="A27" s="18">
        <v>206</v>
      </c>
      <c r="B27" s="54" t="s">
        <v>26</v>
      </c>
      <c r="C27" s="54"/>
      <c r="D27" s="10" t="str">
        <f>+'Operations Worksheet'!C33</f>
        <v>*</v>
      </c>
      <c r="E27" s="4"/>
      <c r="F27" s="70">
        <f t="shared" si="5"/>
        <v>206</v>
      </c>
      <c r="G27" s="70"/>
      <c r="H27" s="71" t="str">
        <f t="shared" si="7"/>
        <v>*</v>
      </c>
      <c r="I27" s="72" t="str">
        <f t="shared" si="6"/>
        <v>*</v>
      </c>
    </row>
    <row r="28" spans="1:9" ht="18.75" x14ac:dyDescent="0.3">
      <c r="A28" s="18">
        <v>236</v>
      </c>
      <c r="B28" s="54" t="s">
        <v>27</v>
      </c>
      <c r="C28" s="54"/>
      <c r="D28" s="10" t="str">
        <f>+'Operations Worksheet'!C34</f>
        <v>*</v>
      </c>
      <c r="E28" s="4"/>
      <c r="F28" s="70">
        <f t="shared" si="5"/>
        <v>236</v>
      </c>
      <c r="G28" s="70"/>
      <c r="H28" s="71" t="str">
        <f t="shared" si="7"/>
        <v>*</v>
      </c>
      <c r="I28" s="72" t="str">
        <f t="shared" si="6"/>
        <v>*</v>
      </c>
    </row>
    <row r="29" spans="1:9" ht="18.75" x14ac:dyDescent="0.3">
      <c r="A29" s="19">
        <v>237</v>
      </c>
      <c r="B29" s="55" t="s">
        <v>28</v>
      </c>
      <c r="C29" s="55"/>
      <c r="D29" s="10" t="str">
        <f>+'Operations Worksheet'!C35</f>
        <v>*</v>
      </c>
      <c r="E29" s="4"/>
      <c r="F29" s="70">
        <f t="shared" si="5"/>
        <v>237</v>
      </c>
      <c r="G29" s="70"/>
      <c r="H29" s="71" t="str">
        <f t="shared" si="7"/>
        <v>*</v>
      </c>
      <c r="I29" s="72" t="str">
        <f t="shared" si="6"/>
        <v>*</v>
      </c>
    </row>
    <row r="30" spans="1:9" ht="34.5" x14ac:dyDescent="0.3">
      <c r="A30" s="21"/>
      <c r="B30" s="52" t="s">
        <v>29</v>
      </c>
      <c r="C30" s="52"/>
      <c r="D30" s="10">
        <f>+'Operations Worksheet'!C36</f>
        <v>0</v>
      </c>
      <c r="E30" s="4"/>
      <c r="F30" s="70"/>
      <c r="G30" s="70"/>
      <c r="H30" s="71"/>
      <c r="I30" s="72"/>
    </row>
    <row r="31" spans="1:9" ht="18.75" x14ac:dyDescent="0.3">
      <c r="A31" s="16">
        <v>254</v>
      </c>
      <c r="B31" s="54" t="s">
        <v>22</v>
      </c>
      <c r="C31" s="54"/>
      <c r="D31" s="10" t="str">
        <f>+'Operations Worksheet'!C37</f>
        <v>*</v>
      </c>
      <c r="E31" s="4"/>
      <c r="F31" s="70">
        <f t="shared" ref="F31:F36" si="8">+A31</f>
        <v>254</v>
      </c>
      <c r="G31" s="70"/>
      <c r="H31" s="71" t="str">
        <f t="shared" si="7"/>
        <v>*</v>
      </c>
      <c r="I31" s="72" t="str">
        <f t="shared" ref="I31:I36" si="9">+D31</f>
        <v>*</v>
      </c>
    </row>
    <row r="32" spans="1:9" ht="18.75" x14ac:dyDescent="0.3">
      <c r="A32" s="16">
        <v>255</v>
      </c>
      <c r="B32" s="54" t="s">
        <v>23</v>
      </c>
      <c r="C32" s="54"/>
      <c r="D32" s="10">
        <f>+'Operations Worksheet'!C38</f>
        <v>0</v>
      </c>
      <c r="E32" s="4"/>
      <c r="F32" s="70">
        <f t="shared" si="8"/>
        <v>255</v>
      </c>
      <c r="G32" s="70"/>
      <c r="H32" s="71" t="str">
        <f t="shared" si="0"/>
        <v/>
      </c>
      <c r="I32" s="72">
        <f t="shared" si="9"/>
        <v>0</v>
      </c>
    </row>
    <row r="33" spans="1:9" ht="18.75" x14ac:dyDescent="0.3">
      <c r="A33" s="16">
        <v>256</v>
      </c>
      <c r="B33" s="54" t="s">
        <v>25</v>
      </c>
      <c r="C33" s="54"/>
      <c r="D33" s="10" t="str">
        <f>+'Operations Worksheet'!C40</f>
        <v>*</v>
      </c>
      <c r="E33" s="4"/>
      <c r="F33" s="70">
        <f t="shared" si="8"/>
        <v>256</v>
      </c>
      <c r="G33" s="70"/>
      <c r="H33" s="71" t="str">
        <f t="shared" si="7"/>
        <v>*</v>
      </c>
      <c r="I33" s="72" t="str">
        <f t="shared" si="9"/>
        <v>*</v>
      </c>
    </row>
    <row r="34" spans="1:9" ht="18.75" x14ac:dyDescent="0.3">
      <c r="A34" s="16">
        <v>257</v>
      </c>
      <c r="B34" s="54" t="s">
        <v>30</v>
      </c>
      <c r="C34" s="54"/>
      <c r="D34" s="10" t="str">
        <f>+'Operations Worksheet'!C41</f>
        <v>*</v>
      </c>
      <c r="E34" s="4"/>
      <c r="F34" s="70">
        <f t="shared" si="8"/>
        <v>257</v>
      </c>
      <c r="G34" s="70"/>
      <c r="H34" s="71" t="str">
        <f t="shared" si="7"/>
        <v>*</v>
      </c>
      <c r="I34" s="72" t="str">
        <f t="shared" si="9"/>
        <v>*</v>
      </c>
    </row>
    <row r="35" spans="1:9" ht="18.75" x14ac:dyDescent="0.3">
      <c r="A35" s="16">
        <v>258</v>
      </c>
      <c r="B35" s="54" t="s">
        <v>27</v>
      </c>
      <c r="C35" s="54"/>
      <c r="D35" s="10" t="str">
        <f>+'Operations Worksheet'!C42</f>
        <v>*</v>
      </c>
      <c r="E35" s="4"/>
      <c r="F35" s="70">
        <f t="shared" si="8"/>
        <v>258</v>
      </c>
      <c r="G35" s="70"/>
      <c r="H35" s="71" t="str">
        <f t="shared" si="7"/>
        <v>*</v>
      </c>
      <c r="I35" s="72" t="str">
        <f t="shared" si="9"/>
        <v>*</v>
      </c>
    </row>
    <row r="36" spans="1:9" ht="18.75" x14ac:dyDescent="0.3">
      <c r="A36" s="19">
        <v>259</v>
      </c>
      <c r="B36" s="55" t="s">
        <v>28</v>
      </c>
      <c r="C36" s="55"/>
      <c r="D36" s="10" t="str">
        <f>+'Operations Worksheet'!C43</f>
        <v>*</v>
      </c>
      <c r="E36" s="4"/>
      <c r="F36" s="70">
        <f t="shared" si="8"/>
        <v>259</v>
      </c>
      <c r="G36" s="70"/>
      <c r="H36" s="71" t="str">
        <f t="shared" si="7"/>
        <v>*</v>
      </c>
      <c r="I36" s="72" t="str">
        <f t="shared" si="9"/>
        <v>*</v>
      </c>
    </row>
    <row r="37" spans="1:9" ht="18.75" x14ac:dyDescent="0.3">
      <c r="A37" s="16"/>
      <c r="B37" s="56" t="s">
        <v>31</v>
      </c>
      <c r="C37" s="57"/>
      <c r="D37" s="10">
        <f>+'Operations Worksheet'!C44</f>
        <v>0</v>
      </c>
      <c r="E37" s="4"/>
      <c r="F37" s="70"/>
      <c r="G37" s="70"/>
      <c r="H37" s="71" t="str">
        <f t="shared" si="0"/>
        <v/>
      </c>
      <c r="I37" s="72"/>
    </row>
    <row r="38" spans="1:9" ht="18.75" x14ac:dyDescent="0.3">
      <c r="A38" s="16">
        <v>424</v>
      </c>
      <c r="B38" s="54" t="s">
        <v>32</v>
      </c>
      <c r="C38" s="54"/>
      <c r="D38" s="10" t="str">
        <f>+'Operations Worksheet'!C45</f>
        <v>*</v>
      </c>
      <c r="E38" s="4"/>
      <c r="F38" s="70">
        <f t="shared" ref="F38:F44" si="10">+A38</f>
        <v>424</v>
      </c>
      <c r="G38" s="70"/>
      <c r="H38" s="71" t="str">
        <f t="shared" si="7"/>
        <v>*</v>
      </c>
      <c r="I38" s="72" t="str">
        <f t="shared" ref="I38:I44" si="11">+D38</f>
        <v>*</v>
      </c>
    </row>
    <row r="39" spans="1:9" ht="18.75" x14ac:dyDescent="0.3">
      <c r="A39" s="16">
        <v>425</v>
      </c>
      <c r="B39" s="54" t="s">
        <v>33</v>
      </c>
      <c r="C39" s="54"/>
      <c r="D39" s="10">
        <f>+'Operations Worksheet'!C46</f>
        <v>0</v>
      </c>
      <c r="E39" s="4"/>
      <c r="F39" s="70">
        <f t="shared" si="10"/>
        <v>425</v>
      </c>
      <c r="G39" s="70"/>
      <c r="H39" s="71" t="str">
        <f t="shared" si="0"/>
        <v/>
      </c>
      <c r="I39" s="72">
        <f t="shared" si="11"/>
        <v>0</v>
      </c>
    </row>
    <row r="40" spans="1:9" ht="18.75" x14ac:dyDescent="0.3">
      <c r="A40" s="16">
        <v>426</v>
      </c>
      <c r="B40" s="54" t="s">
        <v>24</v>
      </c>
      <c r="C40" s="54"/>
      <c r="D40" s="10">
        <f>+'Operations Worksheet'!C47</f>
        <v>0</v>
      </c>
      <c r="E40" s="4"/>
      <c r="F40" s="70">
        <f t="shared" si="10"/>
        <v>426</v>
      </c>
      <c r="G40" s="70"/>
      <c r="H40" s="71" t="str">
        <f t="shared" si="0"/>
        <v/>
      </c>
      <c r="I40" s="72">
        <f t="shared" si="11"/>
        <v>0</v>
      </c>
    </row>
    <row r="41" spans="1:9" ht="18.75" x14ac:dyDescent="0.3">
      <c r="A41" s="16">
        <v>427</v>
      </c>
      <c r="B41" s="54" t="s">
        <v>34</v>
      </c>
      <c r="C41" s="54"/>
      <c r="D41" s="10" t="str">
        <f>+'Operations Worksheet'!C48</f>
        <v>*</v>
      </c>
      <c r="E41" s="4"/>
      <c r="F41" s="70">
        <f t="shared" si="10"/>
        <v>427</v>
      </c>
      <c r="G41" s="70"/>
      <c r="H41" s="71" t="str">
        <f t="shared" ref="H41:H44" si="12">+I41</f>
        <v>*</v>
      </c>
      <c r="I41" s="72" t="str">
        <f t="shared" si="11"/>
        <v>*</v>
      </c>
    </row>
    <row r="42" spans="1:9" ht="18.75" x14ac:dyDescent="0.3">
      <c r="A42" s="16">
        <v>428</v>
      </c>
      <c r="B42" s="54" t="s">
        <v>35</v>
      </c>
      <c r="C42" s="54"/>
      <c r="D42" s="10" t="str">
        <f>+'Operations Worksheet'!C49</f>
        <v>*</v>
      </c>
      <c r="E42" s="4"/>
      <c r="F42" s="70">
        <f t="shared" si="10"/>
        <v>428</v>
      </c>
      <c r="G42" s="70"/>
      <c r="H42" s="71" t="str">
        <f t="shared" si="12"/>
        <v>*</v>
      </c>
      <c r="I42" s="72" t="str">
        <f t="shared" si="11"/>
        <v>*</v>
      </c>
    </row>
    <row r="43" spans="1:9" ht="18.75" x14ac:dyDescent="0.3">
      <c r="A43" s="16">
        <v>429</v>
      </c>
      <c r="B43" s="54" t="s">
        <v>27</v>
      </c>
      <c r="C43" s="54"/>
      <c r="D43" s="10" t="str">
        <f>+'Operations Worksheet'!C50</f>
        <v>*</v>
      </c>
      <c r="E43" s="4"/>
      <c r="F43" s="70">
        <f t="shared" si="10"/>
        <v>429</v>
      </c>
      <c r="G43" s="70"/>
      <c r="H43" s="71" t="str">
        <f t="shared" si="12"/>
        <v>*</v>
      </c>
      <c r="I43" s="72" t="str">
        <f t="shared" si="11"/>
        <v>*</v>
      </c>
    </row>
    <row r="44" spans="1:9" ht="18.75" x14ac:dyDescent="0.3">
      <c r="A44" s="22">
        <v>430</v>
      </c>
      <c r="B44" s="55" t="s">
        <v>28</v>
      </c>
      <c r="C44" s="55"/>
      <c r="D44" s="10" t="str">
        <f>+'Operations Worksheet'!C51</f>
        <v>*</v>
      </c>
      <c r="E44" s="4"/>
      <c r="F44" s="70">
        <f t="shared" si="10"/>
        <v>430</v>
      </c>
      <c r="G44" s="70"/>
      <c r="H44" s="71" t="str">
        <f t="shared" si="12"/>
        <v>*</v>
      </c>
      <c r="I44" s="72" t="str">
        <f t="shared" si="11"/>
        <v>*</v>
      </c>
    </row>
    <row r="45" spans="1:9" ht="18.75" x14ac:dyDescent="0.3">
      <c r="A45" s="16"/>
      <c r="B45" s="57" t="s">
        <v>36</v>
      </c>
      <c r="C45" s="57"/>
      <c r="D45" s="10">
        <f>+'Operations Worksheet'!C52</f>
        <v>0</v>
      </c>
      <c r="E45" s="4"/>
      <c r="F45" s="70"/>
      <c r="G45" s="70"/>
      <c r="H45" s="71" t="str">
        <f t="shared" si="0"/>
        <v/>
      </c>
      <c r="I45" s="72"/>
    </row>
    <row r="46" spans="1:9" ht="18.75" x14ac:dyDescent="0.3">
      <c r="A46" s="16">
        <v>431</v>
      </c>
      <c r="B46" s="54" t="s">
        <v>22</v>
      </c>
      <c r="C46" s="54"/>
      <c r="D46" s="10" t="str">
        <f>+'Operations Worksheet'!C53</f>
        <v>*</v>
      </c>
      <c r="E46" s="4"/>
      <c r="F46" s="70">
        <f t="shared" ref="F46:F52" si="13">+A46</f>
        <v>431</v>
      </c>
      <c r="G46" s="70"/>
      <c r="H46" s="71" t="str">
        <f t="shared" ref="H46" si="14">+I46</f>
        <v>*</v>
      </c>
      <c r="I46" s="72" t="str">
        <f t="shared" ref="I46:I74" si="15">+D46</f>
        <v>*</v>
      </c>
    </row>
    <row r="47" spans="1:9" ht="18.75" x14ac:dyDescent="0.3">
      <c r="A47" s="16">
        <v>432</v>
      </c>
      <c r="B47" s="54" t="s">
        <v>23</v>
      </c>
      <c r="C47" s="54"/>
      <c r="D47" s="10">
        <f>+'Operations Worksheet'!C54</f>
        <v>0</v>
      </c>
      <c r="E47" s="4"/>
      <c r="F47" s="70">
        <f t="shared" si="13"/>
        <v>432</v>
      </c>
      <c r="G47" s="70"/>
      <c r="H47" s="71" t="str">
        <f t="shared" si="0"/>
        <v/>
      </c>
      <c r="I47" s="72">
        <f t="shared" si="15"/>
        <v>0</v>
      </c>
    </row>
    <row r="48" spans="1:9" ht="18.75" x14ac:dyDescent="0.3">
      <c r="A48" s="16">
        <v>433</v>
      </c>
      <c r="B48" s="54" t="s">
        <v>24</v>
      </c>
      <c r="C48" s="54"/>
      <c r="D48" s="10">
        <f>+'Operations Worksheet'!C55</f>
        <v>0</v>
      </c>
      <c r="E48" s="4"/>
      <c r="F48" s="70">
        <f t="shared" si="13"/>
        <v>433</v>
      </c>
      <c r="G48" s="70"/>
      <c r="H48" s="71" t="str">
        <f t="shared" si="0"/>
        <v/>
      </c>
      <c r="I48" s="72">
        <f t="shared" si="15"/>
        <v>0</v>
      </c>
    </row>
    <row r="49" spans="1:9" ht="18.75" x14ac:dyDescent="0.3">
      <c r="A49" s="16">
        <v>434</v>
      </c>
      <c r="B49" s="54" t="s">
        <v>34</v>
      </c>
      <c r="C49" s="54"/>
      <c r="D49" s="10" t="str">
        <f>+'Operations Worksheet'!C56</f>
        <v>*</v>
      </c>
      <c r="E49" s="4"/>
      <c r="F49" s="70">
        <f t="shared" si="13"/>
        <v>434</v>
      </c>
      <c r="G49" s="70"/>
      <c r="H49" s="71" t="str">
        <f t="shared" ref="H49:H74" si="16">+I49</f>
        <v>*</v>
      </c>
      <c r="I49" s="72" t="str">
        <f t="shared" si="15"/>
        <v>*</v>
      </c>
    </row>
    <row r="50" spans="1:9" ht="18.75" x14ac:dyDescent="0.3">
      <c r="A50" s="16">
        <v>435</v>
      </c>
      <c r="B50" s="54" t="s">
        <v>30</v>
      </c>
      <c r="C50" s="54"/>
      <c r="D50" s="10" t="str">
        <f>+'Operations Worksheet'!C57</f>
        <v>*</v>
      </c>
      <c r="E50" s="4"/>
      <c r="F50" s="70">
        <f t="shared" si="13"/>
        <v>435</v>
      </c>
      <c r="G50" s="70"/>
      <c r="H50" s="71" t="str">
        <f t="shared" si="16"/>
        <v>*</v>
      </c>
      <c r="I50" s="72" t="str">
        <f t="shared" si="15"/>
        <v>*</v>
      </c>
    </row>
    <row r="51" spans="1:9" ht="18.75" x14ac:dyDescent="0.3">
      <c r="A51" s="16">
        <v>436</v>
      </c>
      <c r="B51" s="54" t="s">
        <v>37</v>
      </c>
      <c r="C51" s="54"/>
      <c r="D51" s="10" t="str">
        <f>+'Operations Worksheet'!C58</f>
        <v>*</v>
      </c>
      <c r="E51" s="4"/>
      <c r="F51" s="70">
        <f t="shared" si="13"/>
        <v>436</v>
      </c>
      <c r="G51" s="70"/>
      <c r="H51" s="71" t="str">
        <f t="shared" si="16"/>
        <v>*</v>
      </c>
      <c r="I51" s="72" t="str">
        <f t="shared" si="15"/>
        <v>*</v>
      </c>
    </row>
    <row r="52" spans="1:9" ht="18.75" x14ac:dyDescent="0.3">
      <c r="A52" s="22">
        <v>437</v>
      </c>
      <c r="B52" s="55" t="s">
        <v>38</v>
      </c>
      <c r="C52" s="55"/>
      <c r="D52" s="10" t="str">
        <f>+'Operations Worksheet'!C59</f>
        <v>*</v>
      </c>
      <c r="E52" s="3"/>
      <c r="F52" s="70">
        <f t="shared" si="13"/>
        <v>437</v>
      </c>
      <c r="G52" s="70"/>
      <c r="H52" s="71" t="str">
        <f t="shared" si="16"/>
        <v>*</v>
      </c>
      <c r="I52" s="72" t="str">
        <f t="shared" si="15"/>
        <v>*</v>
      </c>
    </row>
    <row r="53" spans="1:9" ht="18.75" x14ac:dyDescent="0.25">
      <c r="B53" s="47" t="s">
        <v>76</v>
      </c>
      <c r="C53" s="48"/>
      <c r="D53" s="10"/>
      <c r="F53" s="70"/>
      <c r="G53" s="70"/>
      <c r="H53" s="70"/>
      <c r="I53" s="70"/>
    </row>
    <row r="54" spans="1:9" ht="18.75" x14ac:dyDescent="0.25">
      <c r="A54" s="16">
        <v>556</v>
      </c>
      <c r="B54" s="51" t="s">
        <v>77</v>
      </c>
      <c r="C54" s="51"/>
      <c r="D54" s="10" t="s">
        <v>114</v>
      </c>
      <c r="F54" s="70">
        <f t="shared" ref="F54:F74" si="17">+A54</f>
        <v>556</v>
      </c>
      <c r="G54" s="70"/>
      <c r="H54" s="71" t="str">
        <f t="shared" si="16"/>
        <v>Select One</v>
      </c>
      <c r="I54" s="72" t="str">
        <f>INDEX(Mapping!A85:A88,Mapping!B85)</f>
        <v>Select One</v>
      </c>
    </row>
    <row r="55" spans="1:9" ht="18.75" x14ac:dyDescent="0.25">
      <c r="A55" s="16">
        <v>1696</v>
      </c>
      <c r="B55" s="51" t="s">
        <v>82</v>
      </c>
      <c r="C55" s="51"/>
      <c r="D55" s="10" t="s">
        <v>114</v>
      </c>
      <c r="F55" s="70">
        <f t="shared" si="17"/>
        <v>1696</v>
      </c>
      <c r="G55" s="70"/>
      <c r="H55" s="71" t="str">
        <f t="shared" si="16"/>
        <v>Select One</v>
      </c>
      <c r="I55" s="72" t="str">
        <f>INDEX(A90:A94,B91)</f>
        <v>Select One</v>
      </c>
    </row>
    <row r="56" spans="1:9" ht="18.75" x14ac:dyDescent="0.25">
      <c r="A56" s="16">
        <v>542</v>
      </c>
      <c r="B56" s="58" t="s">
        <v>78</v>
      </c>
      <c r="C56" s="53"/>
      <c r="D56" s="10">
        <f>+'Operations Worksheet'!C63</f>
        <v>0</v>
      </c>
      <c r="F56" s="70">
        <f t="shared" si="17"/>
        <v>542</v>
      </c>
      <c r="G56" s="70"/>
      <c r="H56" s="71">
        <f t="shared" si="16"/>
        <v>0</v>
      </c>
      <c r="I56" s="72">
        <f t="shared" si="15"/>
        <v>0</v>
      </c>
    </row>
    <row r="57" spans="1:9" ht="18.75" x14ac:dyDescent="0.25">
      <c r="A57" s="16">
        <v>543</v>
      </c>
      <c r="B57" s="58" t="s">
        <v>79</v>
      </c>
      <c r="C57" s="53"/>
      <c r="D57" s="10">
        <f>+'Operations Worksheet'!C64</f>
        <v>0</v>
      </c>
      <c r="F57" s="70">
        <f t="shared" si="17"/>
        <v>543</v>
      </c>
      <c r="G57" s="70"/>
      <c r="H57" s="71">
        <f t="shared" si="16"/>
        <v>0</v>
      </c>
      <c r="I57" s="72">
        <f t="shared" si="15"/>
        <v>0</v>
      </c>
    </row>
    <row r="58" spans="1:9" ht="18.75" x14ac:dyDescent="0.25">
      <c r="A58" s="16">
        <v>1701</v>
      </c>
      <c r="B58" s="58" t="s">
        <v>80</v>
      </c>
      <c r="C58" s="53"/>
      <c r="D58" s="10">
        <f>+'Operations Worksheet'!C65</f>
        <v>0</v>
      </c>
      <c r="F58" s="70">
        <f t="shared" si="17"/>
        <v>1701</v>
      </c>
      <c r="G58" s="70"/>
      <c r="H58" s="71">
        <f t="shared" si="16"/>
        <v>0</v>
      </c>
      <c r="I58" s="72">
        <f t="shared" si="15"/>
        <v>0</v>
      </c>
    </row>
    <row r="59" spans="1:9" ht="18.75" x14ac:dyDescent="0.25">
      <c r="A59" s="16">
        <v>1700</v>
      </c>
      <c r="B59" s="58" t="s">
        <v>81</v>
      </c>
      <c r="C59" s="53"/>
      <c r="D59" s="10">
        <f>+'Operations Worksheet'!C66</f>
        <v>0</v>
      </c>
      <c r="F59" s="70">
        <f t="shared" si="17"/>
        <v>1700</v>
      </c>
      <c r="G59" s="70"/>
      <c r="H59" s="71">
        <f t="shared" si="16"/>
        <v>0</v>
      </c>
      <c r="I59" s="72">
        <f t="shared" si="15"/>
        <v>0</v>
      </c>
    </row>
    <row r="60" spans="1:9" ht="18.75" x14ac:dyDescent="0.25">
      <c r="B60" s="47" t="s">
        <v>83</v>
      </c>
      <c r="C60" s="48"/>
      <c r="D60" s="10"/>
      <c r="F60" s="70"/>
      <c r="G60" s="70"/>
      <c r="H60" s="71">
        <f t="shared" si="16"/>
        <v>0</v>
      </c>
      <c r="I60" s="72">
        <f t="shared" si="15"/>
        <v>0</v>
      </c>
    </row>
    <row r="61" spans="1:9" ht="47.25" x14ac:dyDescent="0.25">
      <c r="A61" s="16">
        <v>1201</v>
      </c>
      <c r="B61" s="66" t="s">
        <v>84</v>
      </c>
      <c r="C61" s="69"/>
      <c r="D61" s="10">
        <f>+'Operations Worksheet'!C68</f>
        <v>0</v>
      </c>
      <c r="F61" s="70">
        <f t="shared" si="17"/>
        <v>1201</v>
      </c>
      <c r="G61" s="70"/>
      <c r="H61" s="71">
        <f t="shared" si="16"/>
        <v>0</v>
      </c>
      <c r="I61" s="72">
        <f t="shared" si="15"/>
        <v>0</v>
      </c>
    </row>
    <row r="62" spans="1:9" ht="31.5" x14ac:dyDescent="0.25">
      <c r="A62" s="16">
        <v>1202</v>
      </c>
      <c r="B62" s="49" t="s">
        <v>85</v>
      </c>
      <c r="C62" s="50"/>
      <c r="D62" s="10">
        <f>+'Operations Worksheet'!C69</f>
        <v>0</v>
      </c>
      <c r="F62" s="70">
        <f t="shared" si="17"/>
        <v>1202</v>
      </c>
      <c r="G62" s="70"/>
      <c r="H62" s="71">
        <f t="shared" si="16"/>
        <v>0</v>
      </c>
      <c r="I62" s="72">
        <f t="shared" si="15"/>
        <v>0</v>
      </c>
    </row>
    <row r="63" spans="1:9" ht="18.75" x14ac:dyDescent="0.25">
      <c r="B63" s="47" t="s">
        <v>94</v>
      </c>
      <c r="C63" s="48"/>
      <c r="D63" s="10"/>
      <c r="F63" s="70"/>
      <c r="G63" s="70"/>
      <c r="H63" s="71">
        <f t="shared" si="16"/>
        <v>0</v>
      </c>
      <c r="I63" s="72">
        <f t="shared" si="15"/>
        <v>0</v>
      </c>
    </row>
    <row r="64" spans="1:9" ht="18.75" x14ac:dyDescent="0.25">
      <c r="A64" s="16">
        <v>1293</v>
      </c>
      <c r="B64" s="51" t="s">
        <v>95</v>
      </c>
      <c r="C64" s="51"/>
      <c r="D64" s="10" t="s">
        <v>114</v>
      </c>
      <c r="F64" s="70">
        <f t="shared" si="17"/>
        <v>1293</v>
      </c>
      <c r="G64" s="70"/>
      <c r="H64" s="71" t="str">
        <f t="shared" si="16"/>
        <v>Jim/Bill</v>
      </c>
      <c r="I64" s="72" t="s">
        <v>117</v>
      </c>
    </row>
    <row r="65" spans="1:9" ht="18.75" x14ac:dyDescent="0.25">
      <c r="B65" s="51"/>
      <c r="C65" s="51"/>
      <c r="D65" s="10"/>
      <c r="F65" s="70"/>
      <c r="G65" s="70"/>
      <c r="H65" s="71">
        <f t="shared" si="16"/>
        <v>0</v>
      </c>
      <c r="I65" s="72">
        <f t="shared" si="15"/>
        <v>0</v>
      </c>
    </row>
    <row r="66" spans="1:9" ht="18.75" x14ac:dyDescent="0.25">
      <c r="A66" s="16">
        <v>1205</v>
      </c>
      <c r="B66" s="51" t="s">
        <v>96</v>
      </c>
      <c r="C66" s="51"/>
      <c r="D66" s="10">
        <f>+'Operations Worksheet'!C73</f>
        <v>0</v>
      </c>
      <c r="F66" s="70">
        <f t="shared" si="17"/>
        <v>1205</v>
      </c>
      <c r="G66" s="70"/>
      <c r="H66" s="71">
        <f t="shared" si="16"/>
        <v>0</v>
      </c>
      <c r="I66" s="72">
        <f t="shared" si="15"/>
        <v>0</v>
      </c>
    </row>
    <row r="67" spans="1:9" ht="18.75" x14ac:dyDescent="0.25">
      <c r="B67" s="47" t="s">
        <v>97</v>
      </c>
      <c r="C67" s="48"/>
      <c r="D67" s="10"/>
      <c r="F67" s="70"/>
      <c r="G67" s="70"/>
      <c r="H67" s="71">
        <f t="shared" si="16"/>
        <v>0</v>
      </c>
      <c r="I67" s="72">
        <f t="shared" si="15"/>
        <v>0</v>
      </c>
    </row>
    <row r="68" spans="1:9" ht="18.75" x14ac:dyDescent="0.25">
      <c r="A68">
        <v>1697</v>
      </c>
      <c r="B68" s="51" t="s">
        <v>98</v>
      </c>
      <c r="C68" s="51"/>
      <c r="D68" s="10">
        <f>+'Operations Worksheet'!C75</f>
        <v>0</v>
      </c>
      <c r="F68" s="70">
        <f t="shared" si="17"/>
        <v>1697</v>
      </c>
      <c r="G68" s="70"/>
      <c r="H68" s="71">
        <f t="shared" si="16"/>
        <v>0</v>
      </c>
      <c r="I68" s="72">
        <f t="shared" si="15"/>
        <v>0</v>
      </c>
    </row>
    <row r="69" spans="1:9" ht="18.75" x14ac:dyDescent="0.25">
      <c r="A69">
        <v>1303</v>
      </c>
      <c r="B69" s="51" t="s">
        <v>99</v>
      </c>
      <c r="C69" s="51"/>
      <c r="D69" s="10">
        <f>+'Operations Worksheet'!C76</f>
        <v>0</v>
      </c>
      <c r="F69" s="70">
        <f t="shared" si="17"/>
        <v>1303</v>
      </c>
      <c r="G69" s="70"/>
      <c r="H69" s="71">
        <f t="shared" si="16"/>
        <v>0</v>
      </c>
      <c r="I69" s="72">
        <f t="shared" si="15"/>
        <v>0</v>
      </c>
    </row>
    <row r="70" spans="1:9" ht="18.75" x14ac:dyDescent="0.25">
      <c r="A70">
        <v>1304</v>
      </c>
      <c r="B70" s="51" t="s">
        <v>100</v>
      </c>
      <c r="C70" s="51"/>
      <c r="D70" s="10" t="s">
        <v>114</v>
      </c>
      <c r="F70" s="70">
        <f t="shared" si="17"/>
        <v>1304</v>
      </c>
      <c r="G70" s="70"/>
      <c r="H70" s="71" t="str">
        <f t="shared" si="16"/>
        <v>Jim/Bill</v>
      </c>
      <c r="I70" s="72" t="s">
        <v>117</v>
      </c>
    </row>
    <row r="71" spans="1:9" ht="18.75" x14ac:dyDescent="0.25">
      <c r="B71" s="51"/>
      <c r="C71" s="51"/>
      <c r="D71" s="10">
        <f>+'Operations Worksheet'!C78</f>
        <v>0</v>
      </c>
      <c r="F71" s="70"/>
      <c r="G71" s="70"/>
      <c r="H71" s="71">
        <f t="shared" si="16"/>
        <v>0</v>
      </c>
      <c r="I71" s="72">
        <f t="shared" si="15"/>
        <v>0</v>
      </c>
    </row>
    <row r="72" spans="1:9" ht="31.5" x14ac:dyDescent="0.25">
      <c r="A72">
        <v>1207</v>
      </c>
      <c r="B72" s="51" t="s">
        <v>101</v>
      </c>
      <c r="C72" s="51"/>
      <c r="D72" s="10">
        <f>+'Operations Worksheet'!C79</f>
        <v>0</v>
      </c>
      <c r="F72" s="70">
        <f t="shared" si="17"/>
        <v>1207</v>
      </c>
      <c r="G72" s="70"/>
      <c r="H72" s="71">
        <f t="shared" si="16"/>
        <v>0</v>
      </c>
      <c r="I72" s="72">
        <f t="shared" si="15"/>
        <v>0</v>
      </c>
    </row>
    <row r="73" spans="1:9" ht="18.75" x14ac:dyDescent="0.25">
      <c r="B73" s="47" t="s">
        <v>39</v>
      </c>
      <c r="C73" s="48"/>
      <c r="D73" s="10"/>
      <c r="F73" s="70"/>
      <c r="G73" s="70"/>
      <c r="H73" s="71">
        <f t="shared" si="16"/>
        <v>0</v>
      </c>
      <c r="I73" s="72">
        <f t="shared" si="15"/>
        <v>0</v>
      </c>
    </row>
    <row r="74" spans="1:9" ht="31.5" x14ac:dyDescent="0.25">
      <c r="A74">
        <v>368</v>
      </c>
      <c r="B74" s="59" t="s">
        <v>40</v>
      </c>
      <c r="C74" s="59"/>
      <c r="D74" s="10">
        <f>+'Operations Worksheet'!C83</f>
        <v>0</v>
      </c>
      <c r="F74" s="70">
        <f t="shared" si="17"/>
        <v>368</v>
      </c>
      <c r="G74" s="70"/>
      <c r="H74" s="71">
        <f t="shared" si="16"/>
        <v>0</v>
      </c>
      <c r="I74" s="72">
        <f t="shared" si="15"/>
        <v>0</v>
      </c>
    </row>
    <row r="75" spans="1:9" ht="18.75" x14ac:dyDescent="0.25">
      <c r="A75">
        <v>1660</v>
      </c>
      <c r="B75" s="74" t="s">
        <v>118</v>
      </c>
      <c r="C75" s="74"/>
      <c r="D75" s="75"/>
      <c r="F75">
        <f>+A75</f>
        <v>1660</v>
      </c>
      <c r="H75" s="28" t="str">
        <f>+I75</f>
        <v>Select from Dropdown</v>
      </c>
      <c r="I75" s="29" t="str">
        <f>INDEX(A111:A123,B111)</f>
        <v>Select from Dropdown</v>
      </c>
    </row>
    <row r="76" spans="1:9" ht="18.75" x14ac:dyDescent="0.25">
      <c r="A76">
        <v>1666</v>
      </c>
      <c r="B76" s="74" t="s">
        <v>48</v>
      </c>
      <c r="C76" s="74"/>
      <c r="D76" s="75"/>
      <c r="F76">
        <f t="shared" ref="F76:F79" si="18">+A76</f>
        <v>1666</v>
      </c>
      <c r="H76" s="28" t="str">
        <f t="shared" ref="H76:H79" si="19">+I76</f>
        <v>Select from Dropdown</v>
      </c>
      <c r="I76" s="29" t="str">
        <f>INDEX(A125:A128,B125)</f>
        <v>Select from Dropdown</v>
      </c>
    </row>
    <row r="77" spans="1:9" ht="18.75" x14ac:dyDescent="0.25">
      <c r="A77">
        <v>1667</v>
      </c>
      <c r="B77" s="74" t="s">
        <v>49</v>
      </c>
      <c r="C77" s="74"/>
      <c r="D77" s="75"/>
      <c r="F77">
        <f t="shared" si="18"/>
        <v>1667</v>
      </c>
      <c r="H77" s="28" t="str">
        <f t="shared" si="19"/>
        <v>Select from Dropdown</v>
      </c>
      <c r="I77" s="29" t="str">
        <f>INDEX(A130:A134,B130)</f>
        <v>Select from Dropdown</v>
      </c>
    </row>
    <row r="78" spans="1:9" ht="31.5" x14ac:dyDescent="0.25">
      <c r="A78">
        <v>1661</v>
      </c>
      <c r="B78" s="74" t="s">
        <v>73</v>
      </c>
      <c r="C78" s="74"/>
      <c r="D78" s="75"/>
      <c r="F78">
        <f t="shared" si="18"/>
        <v>1661</v>
      </c>
      <c r="H78" s="28" t="str">
        <f t="shared" si="19"/>
        <v>Select from Dropdown</v>
      </c>
      <c r="I78" s="29" t="str">
        <f>INDEX(A136:A138,B136)</f>
        <v>Select from Dropdown</v>
      </c>
    </row>
    <row r="79" spans="1:9" ht="18.75" x14ac:dyDescent="0.25">
      <c r="A79">
        <v>1668</v>
      </c>
      <c r="B79" s="74" t="s">
        <v>50</v>
      </c>
      <c r="C79" s="74"/>
      <c r="D79" s="75"/>
      <c r="F79">
        <f t="shared" si="18"/>
        <v>1668</v>
      </c>
      <c r="H79" s="28" t="str">
        <f t="shared" si="19"/>
        <v>Select from Dropdown</v>
      </c>
      <c r="I79" s="29" t="str">
        <f>INDEX(A140:A142,B140)</f>
        <v>Select from Dropdown</v>
      </c>
    </row>
    <row r="80" spans="1:9" ht="18.75" x14ac:dyDescent="0.25">
      <c r="B80" s="74"/>
      <c r="C80" s="74"/>
      <c r="D80" s="75"/>
      <c r="H80" s="28"/>
      <c r="I80" s="29"/>
    </row>
    <row r="81" spans="1:9" ht="18.75" x14ac:dyDescent="0.25">
      <c r="B81" s="74"/>
      <c r="C81" s="74"/>
      <c r="D81" s="75"/>
      <c r="H81" s="28"/>
      <c r="I81" s="29"/>
    </row>
    <row r="84" spans="1:9" x14ac:dyDescent="0.25">
      <c r="A84" s="73" t="s">
        <v>116</v>
      </c>
      <c r="B84" s="73"/>
    </row>
    <row r="85" spans="1:9" x14ac:dyDescent="0.25">
      <c r="A85" t="s">
        <v>89</v>
      </c>
      <c r="B85">
        <v>1</v>
      </c>
    </row>
    <row r="86" spans="1:9" x14ac:dyDescent="0.25">
      <c r="A86" t="s">
        <v>86</v>
      </c>
    </row>
    <row r="87" spans="1:9" x14ac:dyDescent="0.25">
      <c r="A87" t="s">
        <v>87</v>
      </c>
    </row>
    <row r="88" spans="1:9" x14ac:dyDescent="0.25">
      <c r="A88" t="s">
        <v>88</v>
      </c>
    </row>
    <row r="90" spans="1:9" x14ac:dyDescent="0.25">
      <c r="A90" t="s">
        <v>89</v>
      </c>
    </row>
    <row r="91" spans="1:9" x14ac:dyDescent="0.25">
      <c r="A91" t="s">
        <v>90</v>
      </c>
      <c r="B91">
        <v>1</v>
      </c>
    </row>
    <row r="92" spans="1:9" x14ac:dyDescent="0.25">
      <c r="A92" t="s">
        <v>91</v>
      </c>
    </row>
    <row r="93" spans="1:9" x14ac:dyDescent="0.25">
      <c r="A93" t="s">
        <v>92</v>
      </c>
    </row>
    <row r="94" spans="1:9" x14ac:dyDescent="0.25">
      <c r="A94" t="s">
        <v>93</v>
      </c>
    </row>
    <row r="96" spans="1:9" x14ac:dyDescent="0.25">
      <c r="A96" t="s">
        <v>110</v>
      </c>
    </row>
    <row r="97" spans="1:2" x14ac:dyDescent="0.25">
      <c r="A97" t="s">
        <v>102</v>
      </c>
      <c r="B97">
        <v>0</v>
      </c>
    </row>
    <row r="98" spans="1:2" x14ac:dyDescent="0.25">
      <c r="A98" t="s">
        <v>103</v>
      </c>
    </row>
    <row r="99" spans="1:2" x14ac:dyDescent="0.25">
      <c r="A99" t="s">
        <v>104</v>
      </c>
    </row>
    <row r="100" spans="1:2" x14ac:dyDescent="0.25">
      <c r="A100" t="s">
        <v>105</v>
      </c>
    </row>
    <row r="101" spans="1:2" x14ac:dyDescent="0.25">
      <c r="A101" t="s">
        <v>106</v>
      </c>
    </row>
    <row r="102" spans="1:2" x14ac:dyDescent="0.25">
      <c r="A102" t="s">
        <v>107</v>
      </c>
    </row>
    <row r="103" spans="1:2" x14ac:dyDescent="0.25">
      <c r="A103" t="s">
        <v>108</v>
      </c>
    </row>
    <row r="104" spans="1:2" x14ac:dyDescent="0.25">
      <c r="A104" t="s">
        <v>109</v>
      </c>
    </row>
    <row r="106" spans="1:2" x14ac:dyDescent="0.25">
      <c r="A106" t="s">
        <v>89</v>
      </c>
      <c r="B106">
        <v>0</v>
      </c>
    </row>
    <row r="107" spans="1:2" x14ac:dyDescent="0.25">
      <c r="A107" t="s">
        <v>130</v>
      </c>
    </row>
    <row r="108" spans="1:2" x14ac:dyDescent="0.25">
      <c r="A108" t="s">
        <v>131</v>
      </c>
    </row>
    <row r="109" spans="1:2" x14ac:dyDescent="0.25">
      <c r="A109" t="s">
        <v>112</v>
      </c>
    </row>
    <row r="111" spans="1:2" x14ac:dyDescent="0.25">
      <c r="A111" t="s">
        <v>63</v>
      </c>
      <c r="B111">
        <v>1</v>
      </c>
    </row>
    <row r="112" spans="1:2" x14ac:dyDescent="0.25">
      <c r="A112" t="s">
        <v>51</v>
      </c>
    </row>
    <row r="113" spans="1:2" x14ac:dyDescent="0.25">
      <c r="A113" t="s">
        <v>52</v>
      </c>
    </row>
    <row r="114" spans="1:2" x14ac:dyDescent="0.25">
      <c r="A114" t="s">
        <v>53</v>
      </c>
    </row>
    <row r="115" spans="1:2" x14ac:dyDescent="0.25">
      <c r="A115" t="s">
        <v>54</v>
      </c>
    </row>
    <row r="116" spans="1:2" x14ac:dyDescent="0.25">
      <c r="A116" t="s">
        <v>55</v>
      </c>
    </row>
    <row r="117" spans="1:2" x14ac:dyDescent="0.25">
      <c r="A117" t="s">
        <v>56</v>
      </c>
    </row>
    <row r="118" spans="1:2" x14ac:dyDescent="0.25">
      <c r="A118" t="s">
        <v>57</v>
      </c>
    </row>
    <row r="119" spans="1:2" x14ac:dyDescent="0.25">
      <c r="A119" t="s">
        <v>58</v>
      </c>
    </row>
    <row r="120" spans="1:2" x14ac:dyDescent="0.25">
      <c r="A120" t="s">
        <v>59</v>
      </c>
    </row>
    <row r="121" spans="1:2" x14ac:dyDescent="0.25">
      <c r="A121" t="s">
        <v>60</v>
      </c>
    </row>
    <row r="122" spans="1:2" x14ac:dyDescent="0.25">
      <c r="A122" t="s">
        <v>61</v>
      </c>
    </row>
    <row r="123" spans="1:2" x14ac:dyDescent="0.25">
      <c r="A123" t="s">
        <v>62</v>
      </c>
    </row>
    <row r="125" spans="1:2" x14ac:dyDescent="0.25">
      <c r="A125" t="s">
        <v>63</v>
      </c>
      <c r="B125">
        <v>1</v>
      </c>
    </row>
    <row r="126" spans="1:2" x14ac:dyDescent="0.25">
      <c r="A126" t="s">
        <v>65</v>
      </c>
    </row>
    <row r="127" spans="1:2" x14ac:dyDescent="0.25">
      <c r="A127" t="s">
        <v>68</v>
      </c>
    </row>
    <row r="128" spans="1:2" x14ac:dyDescent="0.25">
      <c r="A128" t="s">
        <v>71</v>
      </c>
    </row>
    <row r="130" spans="1:2" x14ac:dyDescent="0.25">
      <c r="A130" t="s">
        <v>63</v>
      </c>
      <c r="B130">
        <v>1</v>
      </c>
    </row>
    <row r="131" spans="1:2" x14ac:dyDescent="0.25">
      <c r="A131" t="s">
        <v>64</v>
      </c>
    </row>
    <row r="132" spans="1:2" x14ac:dyDescent="0.25">
      <c r="A132" t="s">
        <v>67</v>
      </c>
    </row>
    <row r="133" spans="1:2" x14ac:dyDescent="0.25">
      <c r="A133" t="s">
        <v>70</v>
      </c>
    </row>
    <row r="134" spans="1:2" x14ac:dyDescent="0.25">
      <c r="A134" t="s">
        <v>72</v>
      </c>
    </row>
    <row r="136" spans="1:2" x14ac:dyDescent="0.25">
      <c r="A136" t="s">
        <v>63</v>
      </c>
      <c r="B136">
        <v>1</v>
      </c>
    </row>
    <row r="137" spans="1:2" x14ac:dyDescent="0.25">
      <c r="A137" t="s">
        <v>75</v>
      </c>
    </row>
    <row r="138" spans="1:2" x14ac:dyDescent="0.25">
      <c r="A138" t="s">
        <v>74</v>
      </c>
    </row>
    <row r="140" spans="1:2" x14ac:dyDescent="0.25">
      <c r="A140" t="s">
        <v>63</v>
      </c>
      <c r="B140">
        <v>1</v>
      </c>
    </row>
    <row r="141" spans="1:2" x14ac:dyDescent="0.25">
      <c r="A141" t="s">
        <v>66</v>
      </c>
    </row>
    <row r="142" spans="1:2" x14ac:dyDescent="0.25">
      <c r="A142" t="s">
        <v>69</v>
      </c>
    </row>
    <row r="143" spans="1:2" x14ac:dyDescent="0.25">
      <c r="A143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1"/>
  <dimension ref="A1:I76"/>
  <sheetViews>
    <sheetView workbookViewId="0">
      <selection activeCell="D56" sqref="D56:D58"/>
    </sheetView>
  </sheetViews>
  <sheetFormatPr defaultColWidth="9.140625" defaultRowHeight="18.75" x14ac:dyDescent="0.3"/>
  <cols>
    <col min="1" max="1" width="11.140625" style="16" customWidth="1"/>
    <col min="2" max="2" width="34.7109375" style="1" customWidth="1"/>
    <col min="3" max="3" width="42.7109375" style="1" customWidth="1"/>
    <col min="4" max="4" width="16.5703125" style="2" customWidth="1"/>
    <col min="5" max="16384" width="9.140625" style="1"/>
  </cols>
  <sheetData>
    <row r="1" spans="1:9" ht="92.25" customHeight="1" x14ac:dyDescent="0.3">
      <c r="A1" s="91"/>
      <c r="B1" s="91"/>
      <c r="C1" s="91"/>
      <c r="D1" s="91"/>
    </row>
    <row r="2" spans="1:9" s="3" customFormat="1" ht="30.75" customHeight="1" x14ac:dyDescent="0.5">
      <c r="A2" s="15"/>
      <c r="B2" s="112" t="s">
        <v>0</v>
      </c>
      <c r="C2" s="112"/>
      <c r="D2" s="14"/>
    </row>
    <row r="3" spans="1:9" ht="30" customHeight="1" x14ac:dyDescent="0.3">
      <c r="B3" s="23" t="s">
        <v>1</v>
      </c>
      <c r="C3" s="6">
        <f>'Operations Worksheet'!B3</f>
        <v>0</v>
      </c>
      <c r="D3" s="25"/>
    </row>
    <row r="4" spans="1:9" ht="18.75" customHeight="1" x14ac:dyDescent="0.3">
      <c r="B4" s="23" t="s">
        <v>2</v>
      </c>
      <c r="C4" s="6">
        <f>'Operations Worksheet'!B4</f>
        <v>0</v>
      </c>
      <c r="D4" s="25"/>
    </row>
    <row r="5" spans="1:9" x14ac:dyDescent="0.3">
      <c r="B5" s="23" t="s">
        <v>3</v>
      </c>
      <c r="C5" s="6">
        <f>'Operations Worksheet'!B5</f>
        <v>0</v>
      </c>
      <c r="D5" s="25"/>
    </row>
    <row r="6" spans="1:9" ht="41.25" customHeight="1" x14ac:dyDescent="0.3">
      <c r="B6" s="87" t="s">
        <v>4</v>
      </c>
      <c r="C6" s="113"/>
      <c r="D6" s="7" t="s">
        <v>5</v>
      </c>
      <c r="E6" s="4"/>
      <c r="F6" s="26" t="s">
        <v>41</v>
      </c>
      <c r="G6" s="26"/>
      <c r="H6" s="26"/>
      <c r="I6" s="27"/>
    </row>
    <row r="7" spans="1:9" ht="59.25" customHeight="1" x14ac:dyDescent="0.3">
      <c r="A7" s="17">
        <v>221</v>
      </c>
      <c r="B7" s="95" t="s">
        <v>6</v>
      </c>
      <c r="C7" s="86"/>
      <c r="D7" s="10">
        <f>+'Operations Worksheet'!C12</f>
        <v>0</v>
      </c>
      <c r="E7" s="4"/>
      <c r="F7">
        <f>+A7</f>
        <v>221</v>
      </c>
      <c r="G7"/>
      <c r="H7" s="28" t="str">
        <f t="shared" ref="H7" si="0">IF(I7=0,"",I7)</f>
        <v/>
      </c>
      <c r="I7" s="29">
        <f>+D7</f>
        <v>0</v>
      </c>
    </row>
    <row r="8" spans="1:9" ht="52.5" customHeight="1" x14ac:dyDescent="0.3">
      <c r="A8" s="17">
        <v>219</v>
      </c>
      <c r="B8" s="95" t="s">
        <v>7</v>
      </c>
      <c r="C8" s="86"/>
      <c r="D8" s="10">
        <f>+'Operations Worksheet'!C13</f>
        <v>0</v>
      </c>
      <c r="E8" s="4"/>
      <c r="F8">
        <f>+A8</f>
        <v>219</v>
      </c>
      <c r="G8"/>
      <c r="H8" s="28" t="str">
        <f t="shared" ref="H8:H58" si="1">IF(I8=0,"",I8)</f>
        <v/>
      </c>
      <c r="I8" s="29">
        <f t="shared" ref="I8:I17" si="2">+D8</f>
        <v>0</v>
      </c>
    </row>
    <row r="9" spans="1:9" ht="28.5" customHeight="1" x14ac:dyDescent="0.3">
      <c r="A9" s="18"/>
      <c r="B9" s="97" t="s">
        <v>8</v>
      </c>
      <c r="C9" s="97"/>
      <c r="D9" s="9"/>
      <c r="E9" s="4"/>
      <c r="F9"/>
      <c r="G9"/>
      <c r="H9" s="28"/>
      <c r="I9" s="29"/>
    </row>
    <row r="10" spans="1:9" x14ac:dyDescent="0.3">
      <c r="A10" s="18">
        <v>220</v>
      </c>
      <c r="B10" s="81" t="s">
        <v>9</v>
      </c>
      <c r="C10" s="81"/>
      <c r="D10" s="10" t="str">
        <f>+'Operations Worksheet'!C15</f>
        <v>*</v>
      </c>
      <c r="E10" s="4"/>
      <c r="F10">
        <f t="shared" ref="F10:F17" si="3">+A10</f>
        <v>220</v>
      </c>
      <c r="G10"/>
      <c r="H10" s="28" t="str">
        <f>+I10</f>
        <v>*</v>
      </c>
      <c r="I10" s="29" t="str">
        <f t="shared" si="2"/>
        <v>*</v>
      </c>
    </row>
    <row r="11" spans="1:9" x14ac:dyDescent="0.3">
      <c r="A11" s="18">
        <v>509</v>
      </c>
      <c r="B11" s="81" t="s">
        <v>10</v>
      </c>
      <c r="C11" s="81"/>
      <c r="D11" s="10" t="str">
        <f>+'Operations Worksheet'!C16</f>
        <v>*</v>
      </c>
      <c r="E11" s="4"/>
      <c r="F11">
        <f t="shared" si="3"/>
        <v>509</v>
      </c>
      <c r="G11"/>
      <c r="H11" s="28" t="str">
        <f t="shared" ref="H11:H17" si="4">+I11</f>
        <v>*</v>
      </c>
      <c r="I11" s="29" t="str">
        <f t="shared" si="2"/>
        <v>*</v>
      </c>
    </row>
    <row r="12" spans="1:9" x14ac:dyDescent="0.3">
      <c r="A12" s="18">
        <v>510</v>
      </c>
      <c r="B12" s="81" t="s">
        <v>11</v>
      </c>
      <c r="C12" s="81"/>
      <c r="D12" s="10" t="str">
        <f>+'Operations Worksheet'!C17</f>
        <v>*</v>
      </c>
      <c r="E12" s="4"/>
      <c r="F12">
        <f t="shared" si="3"/>
        <v>510</v>
      </c>
      <c r="G12"/>
      <c r="H12" s="28" t="str">
        <f t="shared" si="4"/>
        <v>*</v>
      </c>
      <c r="I12" s="29" t="str">
        <f t="shared" si="2"/>
        <v>*</v>
      </c>
    </row>
    <row r="13" spans="1:9" x14ac:dyDescent="0.3">
      <c r="A13" s="18">
        <v>511</v>
      </c>
      <c r="B13" s="81" t="s">
        <v>12</v>
      </c>
      <c r="C13" s="81"/>
      <c r="D13" s="10" t="str">
        <f>+'Operations Worksheet'!C18</f>
        <v>*</v>
      </c>
      <c r="E13" s="4"/>
      <c r="F13">
        <f t="shared" si="3"/>
        <v>511</v>
      </c>
      <c r="G13"/>
      <c r="H13" s="28" t="str">
        <f t="shared" si="4"/>
        <v>*</v>
      </c>
      <c r="I13" s="29" t="str">
        <f t="shared" si="2"/>
        <v>*</v>
      </c>
    </row>
    <row r="14" spans="1:9" x14ac:dyDescent="0.3">
      <c r="A14" s="18">
        <v>512</v>
      </c>
      <c r="B14" s="81" t="s">
        <v>13</v>
      </c>
      <c r="C14" s="81"/>
      <c r="D14" s="10" t="str">
        <f>+'Operations Worksheet'!C19</f>
        <v>*</v>
      </c>
      <c r="E14" s="4"/>
      <c r="F14">
        <f t="shared" si="3"/>
        <v>512</v>
      </c>
      <c r="G14"/>
      <c r="H14" s="28" t="str">
        <f t="shared" si="4"/>
        <v>*</v>
      </c>
      <c r="I14" s="29" t="str">
        <f t="shared" si="2"/>
        <v>*</v>
      </c>
    </row>
    <row r="15" spans="1:9" x14ac:dyDescent="0.3">
      <c r="A15" s="18">
        <v>1094</v>
      </c>
      <c r="B15" s="81" t="s">
        <v>14</v>
      </c>
      <c r="C15" s="81"/>
      <c r="D15" s="10" t="str">
        <f>+'Operations Worksheet'!C20</f>
        <v>*</v>
      </c>
      <c r="E15" s="4"/>
      <c r="F15">
        <f t="shared" si="3"/>
        <v>1094</v>
      </c>
      <c r="G15"/>
      <c r="H15" s="28" t="str">
        <f t="shared" si="4"/>
        <v>*</v>
      </c>
      <c r="I15" s="29" t="str">
        <f t="shared" si="2"/>
        <v>*</v>
      </c>
    </row>
    <row r="16" spans="1:9" x14ac:dyDescent="0.3">
      <c r="A16" s="18">
        <v>513</v>
      </c>
      <c r="B16" s="81" t="s">
        <v>15</v>
      </c>
      <c r="C16" s="81"/>
      <c r="D16" s="10" t="str">
        <f>+'Operations Worksheet'!C21</f>
        <v>*</v>
      </c>
      <c r="E16" s="4"/>
      <c r="F16">
        <f t="shared" si="3"/>
        <v>513</v>
      </c>
      <c r="G16"/>
      <c r="H16" s="28" t="str">
        <f t="shared" si="4"/>
        <v>*</v>
      </c>
      <c r="I16" s="29" t="str">
        <f t="shared" si="2"/>
        <v>*</v>
      </c>
    </row>
    <row r="17" spans="1:9" x14ac:dyDescent="0.3">
      <c r="A17" s="19">
        <v>514</v>
      </c>
      <c r="B17" s="83" t="s">
        <v>16</v>
      </c>
      <c r="C17" s="83"/>
      <c r="D17" s="10" t="str">
        <f>+'Operations Worksheet'!C22</f>
        <v>*</v>
      </c>
      <c r="E17" s="4"/>
      <c r="F17">
        <f t="shared" si="3"/>
        <v>514</v>
      </c>
      <c r="G17"/>
      <c r="H17" s="28" t="str">
        <f t="shared" si="4"/>
        <v>*</v>
      </c>
      <c r="I17" s="29" t="str">
        <f t="shared" si="2"/>
        <v>*</v>
      </c>
    </row>
    <row r="18" spans="1:9" x14ac:dyDescent="0.3">
      <c r="A18" s="19"/>
      <c r="B18" s="114" t="s">
        <v>42</v>
      </c>
      <c r="C18" s="114"/>
      <c r="D18" s="30">
        <f>SUM(D10:D17)</f>
        <v>0</v>
      </c>
      <c r="E18" s="4"/>
      <c r="F18"/>
      <c r="G18"/>
      <c r="H18" s="28"/>
      <c r="I18" s="29"/>
    </row>
    <row r="19" spans="1:9" ht="29.25" customHeight="1" x14ac:dyDescent="0.3">
      <c r="A19" s="20">
        <v>8</v>
      </c>
      <c r="B19" s="95" t="s">
        <v>17</v>
      </c>
      <c r="C19" s="86"/>
      <c r="D19" s="10" t="str">
        <f>+'Operations Worksheet'!C24</f>
        <v>*</v>
      </c>
      <c r="E19" s="4"/>
      <c r="F19">
        <f>+A19</f>
        <v>8</v>
      </c>
      <c r="G19"/>
      <c r="H19" s="28" t="str">
        <f t="shared" ref="H19:H20" si="5">+I19</f>
        <v>*</v>
      </c>
      <c r="I19" s="29" t="str">
        <f>+D19</f>
        <v>*</v>
      </c>
    </row>
    <row r="20" spans="1:9" ht="34.5" customHeight="1" x14ac:dyDescent="0.3">
      <c r="A20" s="20">
        <v>9</v>
      </c>
      <c r="B20" s="95" t="s">
        <v>18</v>
      </c>
      <c r="C20" s="86"/>
      <c r="D20" s="10" t="str">
        <f>+'Operations Worksheet'!C25</f>
        <v>*</v>
      </c>
      <c r="E20" s="5"/>
      <c r="F20">
        <f>+A20</f>
        <v>9</v>
      </c>
      <c r="G20"/>
      <c r="H20" s="28" t="str">
        <f t="shared" si="5"/>
        <v>*</v>
      </c>
      <c r="I20" s="29" t="str">
        <f>+D20</f>
        <v>*</v>
      </c>
    </row>
    <row r="21" spans="1:9" s="3" customFormat="1" ht="30.75" customHeight="1" x14ac:dyDescent="0.3">
      <c r="A21" s="20">
        <v>515</v>
      </c>
      <c r="B21" s="95" t="s">
        <v>19</v>
      </c>
      <c r="C21" s="86"/>
      <c r="D21" s="10">
        <f>+'Operations Worksheet'!C26</f>
        <v>0</v>
      </c>
      <c r="F21">
        <f>+A21</f>
        <v>515</v>
      </c>
      <c r="G21"/>
      <c r="H21" s="28" t="str">
        <f t="shared" si="1"/>
        <v/>
      </c>
      <c r="I21" s="29">
        <f>+D21</f>
        <v>0</v>
      </c>
    </row>
    <row r="22" spans="1:9" ht="41.25" customHeight="1" x14ac:dyDescent="0.3">
      <c r="B22" s="87" t="s">
        <v>20</v>
      </c>
      <c r="C22" s="113"/>
      <c r="D22" s="24"/>
      <c r="E22" s="4"/>
      <c r="F22"/>
      <c r="G22"/>
      <c r="H22" s="28"/>
      <c r="I22" s="29"/>
    </row>
    <row r="23" spans="1:9" ht="18.75" customHeight="1" x14ac:dyDescent="0.3">
      <c r="A23" s="18"/>
      <c r="B23" s="115" t="s">
        <v>21</v>
      </c>
      <c r="C23" s="115"/>
      <c r="D23" s="8"/>
      <c r="E23" s="4"/>
      <c r="F23"/>
      <c r="G23"/>
      <c r="H23" s="28"/>
      <c r="I23" s="29"/>
    </row>
    <row r="24" spans="1:9" x14ac:dyDescent="0.3">
      <c r="A24" s="18">
        <v>203</v>
      </c>
      <c r="B24" s="81" t="s">
        <v>22</v>
      </c>
      <c r="C24" s="81"/>
      <c r="D24" s="10" t="str">
        <f>+'Operations Worksheet'!C29</f>
        <v>*</v>
      </c>
      <c r="E24" s="4"/>
      <c r="F24">
        <f t="shared" ref="F24:F30" si="6">+A24</f>
        <v>203</v>
      </c>
      <c r="G24"/>
      <c r="H24" s="28" t="str">
        <f>+I24</f>
        <v>*</v>
      </c>
      <c r="I24" s="29" t="str">
        <f t="shared" ref="I24:I30" si="7">+D24</f>
        <v>*</v>
      </c>
    </row>
    <row r="25" spans="1:9" x14ac:dyDescent="0.3">
      <c r="A25" s="18">
        <v>204</v>
      </c>
      <c r="B25" s="81" t="s">
        <v>23</v>
      </c>
      <c r="C25" s="81"/>
      <c r="D25" s="10">
        <f>+'Operations Worksheet'!C30</f>
        <v>0</v>
      </c>
      <c r="E25" s="4"/>
      <c r="F25">
        <f t="shared" si="6"/>
        <v>204</v>
      </c>
      <c r="G25"/>
      <c r="H25" s="28" t="str">
        <f t="shared" si="1"/>
        <v/>
      </c>
      <c r="I25" s="29">
        <f t="shared" si="7"/>
        <v>0</v>
      </c>
    </row>
    <row r="26" spans="1:9" x14ac:dyDescent="0.3">
      <c r="A26" s="18">
        <v>348</v>
      </c>
      <c r="B26" s="81" t="s">
        <v>24</v>
      </c>
      <c r="C26" s="81"/>
      <c r="D26" s="10">
        <f>+'Operations Worksheet'!C31</f>
        <v>0</v>
      </c>
      <c r="E26" s="4"/>
      <c r="F26">
        <f t="shared" si="6"/>
        <v>348</v>
      </c>
      <c r="G26"/>
      <c r="H26" s="28" t="str">
        <f t="shared" si="1"/>
        <v/>
      </c>
      <c r="I26" s="29">
        <f t="shared" si="7"/>
        <v>0</v>
      </c>
    </row>
    <row r="27" spans="1:9" x14ac:dyDescent="0.3">
      <c r="A27" s="18">
        <v>205</v>
      </c>
      <c r="B27" s="81" t="s">
        <v>25</v>
      </c>
      <c r="C27" s="81"/>
      <c r="D27" s="10" t="str">
        <f>+'Operations Worksheet'!C32</f>
        <v>*</v>
      </c>
      <c r="E27" s="4"/>
      <c r="F27">
        <f t="shared" si="6"/>
        <v>205</v>
      </c>
      <c r="G27"/>
      <c r="H27" s="28" t="str">
        <f t="shared" ref="H27:H40" si="8">+I27</f>
        <v>*</v>
      </c>
      <c r="I27" s="29" t="str">
        <f t="shared" si="7"/>
        <v>*</v>
      </c>
    </row>
    <row r="28" spans="1:9" x14ac:dyDescent="0.3">
      <c r="A28" s="18">
        <v>206</v>
      </c>
      <c r="B28" s="81" t="s">
        <v>26</v>
      </c>
      <c r="C28" s="81"/>
      <c r="D28" s="10" t="str">
        <f>+'Operations Worksheet'!C33</f>
        <v>*</v>
      </c>
      <c r="E28" s="4"/>
      <c r="F28">
        <f t="shared" si="6"/>
        <v>206</v>
      </c>
      <c r="G28"/>
      <c r="H28" s="28" t="str">
        <f t="shared" si="8"/>
        <v>*</v>
      </c>
      <c r="I28" s="29" t="str">
        <f t="shared" si="7"/>
        <v>*</v>
      </c>
    </row>
    <row r="29" spans="1:9" x14ac:dyDescent="0.3">
      <c r="A29" s="18">
        <v>236</v>
      </c>
      <c r="B29" s="81" t="s">
        <v>27</v>
      </c>
      <c r="C29" s="81"/>
      <c r="D29" s="10" t="str">
        <f>+'Operations Worksheet'!C34</f>
        <v>*</v>
      </c>
      <c r="E29" s="4"/>
      <c r="F29">
        <f t="shared" si="6"/>
        <v>236</v>
      </c>
      <c r="G29"/>
      <c r="H29" s="28" t="str">
        <f t="shared" si="8"/>
        <v>*</v>
      </c>
      <c r="I29" s="29" t="str">
        <f t="shared" si="7"/>
        <v>*</v>
      </c>
    </row>
    <row r="30" spans="1:9" ht="36.75" customHeight="1" x14ac:dyDescent="0.3">
      <c r="A30" s="19">
        <v>237</v>
      </c>
      <c r="B30" s="83" t="s">
        <v>28</v>
      </c>
      <c r="C30" s="83"/>
      <c r="D30" s="10" t="str">
        <f>+'Operations Worksheet'!C35</f>
        <v>*</v>
      </c>
      <c r="E30" s="4"/>
      <c r="F30">
        <f t="shared" si="6"/>
        <v>237</v>
      </c>
      <c r="G30"/>
      <c r="H30" s="28" t="str">
        <f t="shared" si="8"/>
        <v>*</v>
      </c>
      <c r="I30" s="29" t="str">
        <f t="shared" si="7"/>
        <v>*</v>
      </c>
    </row>
    <row r="31" spans="1:9" ht="18.75" customHeight="1" x14ac:dyDescent="0.3">
      <c r="A31" s="21"/>
      <c r="B31" s="92" t="s">
        <v>29</v>
      </c>
      <c r="C31" s="92"/>
      <c r="D31" s="12"/>
      <c r="E31" s="4"/>
      <c r="F31"/>
      <c r="G31"/>
      <c r="H31" s="28"/>
      <c r="I31" s="29"/>
    </row>
    <row r="32" spans="1:9" x14ac:dyDescent="0.3">
      <c r="A32" s="16">
        <v>254</v>
      </c>
      <c r="B32" s="81" t="s">
        <v>22</v>
      </c>
      <c r="C32" s="81"/>
      <c r="D32" s="10" t="str">
        <f>+'Operations Worksheet'!C37</f>
        <v>*</v>
      </c>
      <c r="E32" s="4"/>
      <c r="F32">
        <f t="shared" ref="F32:F38" si="9">+A32</f>
        <v>254</v>
      </c>
      <c r="G32"/>
      <c r="H32" s="28" t="str">
        <f t="shared" si="8"/>
        <v>*</v>
      </c>
      <c r="I32" s="29" t="str">
        <f t="shared" ref="I32:I38" si="10">+D32</f>
        <v>*</v>
      </c>
    </row>
    <row r="33" spans="1:9" x14ac:dyDescent="0.3">
      <c r="A33" s="16">
        <v>255</v>
      </c>
      <c r="B33" s="81" t="s">
        <v>23</v>
      </c>
      <c r="C33" s="81"/>
      <c r="D33" s="10">
        <f>+'Operations Worksheet'!C38</f>
        <v>0</v>
      </c>
      <c r="E33" s="4"/>
      <c r="F33">
        <f t="shared" si="9"/>
        <v>255</v>
      </c>
      <c r="G33"/>
      <c r="H33" s="28" t="str">
        <f t="shared" si="1"/>
        <v/>
      </c>
      <c r="I33" s="29">
        <f t="shared" si="10"/>
        <v>0</v>
      </c>
    </row>
    <row r="34" spans="1:9" x14ac:dyDescent="0.3">
      <c r="A34" s="16">
        <v>1473</v>
      </c>
      <c r="B34" s="81" t="s">
        <v>24</v>
      </c>
      <c r="C34" s="82"/>
      <c r="D34" s="10">
        <f>+'Operations Worksheet'!C39</f>
        <v>0</v>
      </c>
      <c r="E34" s="4"/>
      <c r="F34">
        <f t="shared" si="9"/>
        <v>1473</v>
      </c>
      <c r="G34"/>
      <c r="H34" s="28"/>
      <c r="I34" s="29">
        <f t="shared" si="10"/>
        <v>0</v>
      </c>
    </row>
    <row r="35" spans="1:9" x14ac:dyDescent="0.3">
      <c r="A35" s="16">
        <v>256</v>
      </c>
      <c r="B35" s="81" t="s">
        <v>25</v>
      </c>
      <c r="C35" s="81"/>
      <c r="D35" s="10" t="str">
        <f>+'Operations Worksheet'!C40</f>
        <v>*</v>
      </c>
      <c r="E35" s="4"/>
      <c r="F35">
        <f t="shared" si="9"/>
        <v>256</v>
      </c>
      <c r="G35"/>
      <c r="H35" s="28" t="str">
        <f t="shared" si="8"/>
        <v>*</v>
      </c>
      <c r="I35" s="29" t="str">
        <f t="shared" si="10"/>
        <v>*</v>
      </c>
    </row>
    <row r="36" spans="1:9" x14ac:dyDescent="0.3">
      <c r="A36" s="16">
        <v>257</v>
      </c>
      <c r="B36" s="81" t="s">
        <v>30</v>
      </c>
      <c r="C36" s="81"/>
      <c r="D36" s="10" t="str">
        <f>+'Operations Worksheet'!C41</f>
        <v>*</v>
      </c>
      <c r="E36" s="4"/>
      <c r="F36">
        <f t="shared" si="9"/>
        <v>257</v>
      </c>
      <c r="G36"/>
      <c r="H36" s="28" t="str">
        <f t="shared" si="8"/>
        <v>*</v>
      </c>
      <c r="I36" s="29" t="str">
        <f t="shared" si="10"/>
        <v>*</v>
      </c>
    </row>
    <row r="37" spans="1:9" x14ac:dyDescent="0.3">
      <c r="A37" s="16">
        <v>258</v>
      </c>
      <c r="B37" s="81" t="s">
        <v>27</v>
      </c>
      <c r="C37" s="81"/>
      <c r="D37" s="10" t="str">
        <f>+'Operations Worksheet'!C42</f>
        <v>*</v>
      </c>
      <c r="E37" s="4"/>
      <c r="F37">
        <f t="shared" si="9"/>
        <v>258</v>
      </c>
      <c r="G37"/>
      <c r="H37" s="28" t="str">
        <f t="shared" si="8"/>
        <v>*</v>
      </c>
      <c r="I37" s="29" t="str">
        <f t="shared" si="10"/>
        <v>*</v>
      </c>
    </row>
    <row r="38" spans="1:9" ht="18.75" customHeight="1" x14ac:dyDescent="0.3">
      <c r="A38" s="19">
        <v>259</v>
      </c>
      <c r="B38" s="83" t="s">
        <v>28</v>
      </c>
      <c r="C38" s="83"/>
      <c r="D38" s="10" t="str">
        <f>+'Operations Worksheet'!C43</f>
        <v>*</v>
      </c>
      <c r="E38" s="4"/>
      <c r="F38">
        <f t="shared" si="9"/>
        <v>259</v>
      </c>
      <c r="G38"/>
      <c r="H38" s="28" t="str">
        <f t="shared" si="8"/>
        <v>*</v>
      </c>
      <c r="I38" s="29" t="str">
        <f t="shared" si="10"/>
        <v>*</v>
      </c>
    </row>
    <row r="39" spans="1:9" ht="18.75" customHeight="1" x14ac:dyDescent="0.3">
      <c r="B39" s="104" t="s">
        <v>31</v>
      </c>
      <c r="C39" s="90"/>
      <c r="D39" s="11"/>
      <c r="E39" s="4"/>
      <c r="F39"/>
      <c r="G39"/>
      <c r="H39" s="28" t="str">
        <f t="shared" si="1"/>
        <v/>
      </c>
      <c r="I39" s="29"/>
    </row>
    <row r="40" spans="1:9" x14ac:dyDescent="0.3">
      <c r="A40" s="16">
        <v>424</v>
      </c>
      <c r="B40" s="81" t="s">
        <v>32</v>
      </c>
      <c r="C40" s="81"/>
      <c r="D40" s="10" t="str">
        <f>+'Operations Worksheet'!C45</f>
        <v>*</v>
      </c>
      <c r="E40" s="4"/>
      <c r="F40">
        <f t="shared" ref="F40:F46" si="11">+A40</f>
        <v>424</v>
      </c>
      <c r="G40"/>
      <c r="H40" s="28" t="str">
        <f t="shared" si="8"/>
        <v>*</v>
      </c>
      <c r="I40" s="29" t="str">
        <f t="shared" ref="I40:I46" si="12">+D40</f>
        <v>*</v>
      </c>
    </row>
    <row r="41" spans="1:9" x14ac:dyDescent="0.3">
      <c r="A41" s="16">
        <v>425</v>
      </c>
      <c r="B41" s="81" t="s">
        <v>33</v>
      </c>
      <c r="C41" s="81"/>
      <c r="D41" s="10">
        <f>+'Operations Worksheet'!C46</f>
        <v>0</v>
      </c>
      <c r="E41" s="4"/>
      <c r="F41">
        <f t="shared" si="11"/>
        <v>425</v>
      </c>
      <c r="G41"/>
      <c r="H41" s="28" t="str">
        <f t="shared" si="1"/>
        <v/>
      </c>
      <c r="I41" s="29">
        <f t="shared" si="12"/>
        <v>0</v>
      </c>
    </row>
    <row r="42" spans="1:9" x14ac:dyDescent="0.3">
      <c r="A42" s="16">
        <v>426</v>
      </c>
      <c r="B42" s="81" t="s">
        <v>24</v>
      </c>
      <c r="C42" s="81"/>
      <c r="D42" s="10">
        <f>+'Operations Worksheet'!C47</f>
        <v>0</v>
      </c>
      <c r="E42" s="4"/>
      <c r="F42">
        <f t="shared" si="11"/>
        <v>426</v>
      </c>
      <c r="G42"/>
      <c r="H42" s="28" t="str">
        <f t="shared" si="1"/>
        <v/>
      </c>
      <c r="I42" s="29">
        <f t="shared" si="12"/>
        <v>0</v>
      </c>
    </row>
    <row r="43" spans="1:9" x14ac:dyDescent="0.3">
      <c r="A43" s="16">
        <v>427</v>
      </c>
      <c r="B43" s="81" t="s">
        <v>34</v>
      </c>
      <c r="C43" s="81"/>
      <c r="D43" s="10" t="str">
        <f>+'Operations Worksheet'!C48</f>
        <v>*</v>
      </c>
      <c r="E43" s="4"/>
      <c r="F43">
        <f t="shared" si="11"/>
        <v>427</v>
      </c>
      <c r="G43"/>
      <c r="H43" s="28" t="str">
        <f t="shared" ref="H43:H46" si="13">+I43</f>
        <v>*</v>
      </c>
      <c r="I43" s="29" t="str">
        <f t="shared" si="12"/>
        <v>*</v>
      </c>
    </row>
    <row r="44" spans="1:9" x14ac:dyDescent="0.3">
      <c r="A44" s="16">
        <v>428</v>
      </c>
      <c r="B44" s="81" t="s">
        <v>35</v>
      </c>
      <c r="C44" s="81"/>
      <c r="D44" s="10" t="str">
        <f>+'Operations Worksheet'!C49</f>
        <v>*</v>
      </c>
      <c r="E44" s="4"/>
      <c r="F44">
        <f t="shared" si="11"/>
        <v>428</v>
      </c>
      <c r="G44"/>
      <c r="H44" s="28" t="str">
        <f t="shared" si="13"/>
        <v>*</v>
      </c>
      <c r="I44" s="29" t="str">
        <f t="shared" si="12"/>
        <v>*</v>
      </c>
    </row>
    <row r="45" spans="1:9" x14ac:dyDescent="0.3">
      <c r="A45" s="16">
        <v>429</v>
      </c>
      <c r="B45" s="81" t="s">
        <v>27</v>
      </c>
      <c r="C45" s="81"/>
      <c r="D45" s="10" t="str">
        <f>+'Operations Worksheet'!C50</f>
        <v>*</v>
      </c>
      <c r="E45" s="4"/>
      <c r="F45">
        <f t="shared" si="11"/>
        <v>429</v>
      </c>
      <c r="G45"/>
      <c r="H45" s="28" t="str">
        <f t="shared" si="13"/>
        <v>*</v>
      </c>
      <c r="I45" s="29" t="str">
        <f t="shared" si="12"/>
        <v>*</v>
      </c>
    </row>
    <row r="46" spans="1:9" x14ac:dyDescent="0.3">
      <c r="A46" s="22">
        <v>430</v>
      </c>
      <c r="B46" s="83" t="s">
        <v>28</v>
      </c>
      <c r="C46" s="83"/>
      <c r="D46" s="10" t="str">
        <f>+'Operations Worksheet'!C51</f>
        <v>*</v>
      </c>
      <c r="E46" s="4"/>
      <c r="F46">
        <f t="shared" si="11"/>
        <v>430</v>
      </c>
      <c r="G46"/>
      <c r="H46" s="28" t="str">
        <f t="shared" si="13"/>
        <v>*</v>
      </c>
      <c r="I46" s="29" t="str">
        <f t="shared" si="12"/>
        <v>*</v>
      </c>
    </row>
    <row r="47" spans="1:9" x14ac:dyDescent="0.3">
      <c r="B47" s="90" t="s">
        <v>36</v>
      </c>
      <c r="C47" s="90"/>
      <c r="D47" s="11"/>
      <c r="E47" s="4"/>
      <c r="F47"/>
      <c r="G47"/>
      <c r="H47" s="28" t="str">
        <f t="shared" si="1"/>
        <v/>
      </c>
      <c r="I47" s="29"/>
    </row>
    <row r="48" spans="1:9" x14ac:dyDescent="0.3">
      <c r="A48" s="16">
        <v>431</v>
      </c>
      <c r="B48" s="81" t="s">
        <v>22</v>
      </c>
      <c r="C48" s="81"/>
      <c r="D48" s="10" t="str">
        <f>+'Operations Worksheet'!C53</f>
        <v>*</v>
      </c>
      <c r="E48" s="4"/>
      <c r="F48">
        <f t="shared" ref="F48:F54" si="14">+A48</f>
        <v>431</v>
      </c>
      <c r="G48"/>
      <c r="H48" s="28" t="str">
        <f t="shared" ref="H48" si="15">+I48</f>
        <v>*</v>
      </c>
      <c r="I48" s="29" t="str">
        <f t="shared" ref="I48:I54" si="16">+D48</f>
        <v>*</v>
      </c>
    </row>
    <row r="49" spans="1:9" x14ac:dyDescent="0.3">
      <c r="A49" s="16">
        <v>432</v>
      </c>
      <c r="B49" s="81" t="s">
        <v>23</v>
      </c>
      <c r="C49" s="81"/>
      <c r="D49" s="10">
        <f>+'Operations Worksheet'!C54</f>
        <v>0</v>
      </c>
      <c r="E49" s="4"/>
      <c r="F49">
        <f t="shared" si="14"/>
        <v>432</v>
      </c>
      <c r="G49"/>
      <c r="H49" s="28" t="str">
        <f t="shared" si="1"/>
        <v/>
      </c>
      <c r="I49" s="29">
        <f t="shared" si="16"/>
        <v>0</v>
      </c>
    </row>
    <row r="50" spans="1:9" x14ac:dyDescent="0.3">
      <c r="A50" s="16">
        <v>433</v>
      </c>
      <c r="B50" s="81" t="s">
        <v>24</v>
      </c>
      <c r="C50" s="81"/>
      <c r="D50" s="10">
        <f>+'Operations Worksheet'!C55</f>
        <v>0</v>
      </c>
      <c r="E50" s="4"/>
      <c r="F50">
        <f t="shared" si="14"/>
        <v>433</v>
      </c>
      <c r="G50"/>
      <c r="H50" s="28" t="str">
        <f t="shared" si="1"/>
        <v/>
      </c>
      <c r="I50" s="29">
        <f t="shared" si="16"/>
        <v>0</v>
      </c>
    </row>
    <row r="51" spans="1:9" x14ac:dyDescent="0.3">
      <c r="A51" s="16">
        <v>434</v>
      </c>
      <c r="B51" s="81" t="s">
        <v>34</v>
      </c>
      <c r="C51" s="81"/>
      <c r="D51" s="10" t="str">
        <f>+'Operations Worksheet'!C56</f>
        <v>*</v>
      </c>
      <c r="E51" s="4"/>
      <c r="F51">
        <f t="shared" si="14"/>
        <v>434</v>
      </c>
      <c r="G51"/>
      <c r="H51" s="28" t="str">
        <f t="shared" ref="H51:H54" si="17">+I51</f>
        <v>*</v>
      </c>
      <c r="I51" s="29" t="str">
        <f t="shared" si="16"/>
        <v>*</v>
      </c>
    </row>
    <row r="52" spans="1:9" x14ac:dyDescent="0.3">
      <c r="A52" s="16">
        <v>435</v>
      </c>
      <c r="B52" s="81" t="s">
        <v>30</v>
      </c>
      <c r="C52" s="81"/>
      <c r="D52" s="10" t="str">
        <f>+'Operations Worksheet'!C57</f>
        <v>*</v>
      </c>
      <c r="E52" s="4"/>
      <c r="F52">
        <f t="shared" si="14"/>
        <v>435</v>
      </c>
      <c r="G52"/>
      <c r="H52" s="28" t="str">
        <f t="shared" si="17"/>
        <v>*</v>
      </c>
      <c r="I52" s="29" t="str">
        <f t="shared" si="16"/>
        <v>*</v>
      </c>
    </row>
    <row r="53" spans="1:9" x14ac:dyDescent="0.3">
      <c r="A53" s="16">
        <v>436</v>
      </c>
      <c r="B53" s="81" t="s">
        <v>37</v>
      </c>
      <c r="C53" s="81"/>
      <c r="D53" s="10" t="str">
        <f>+'Operations Worksheet'!C58</f>
        <v>*</v>
      </c>
      <c r="E53" s="4"/>
      <c r="F53">
        <f t="shared" si="14"/>
        <v>436</v>
      </c>
      <c r="G53"/>
      <c r="H53" s="28" t="str">
        <f t="shared" si="17"/>
        <v>*</v>
      </c>
      <c r="I53" s="29" t="str">
        <f t="shared" si="16"/>
        <v>*</v>
      </c>
    </row>
    <row r="54" spans="1:9" s="3" customFormat="1" x14ac:dyDescent="0.3">
      <c r="A54" s="22">
        <v>437</v>
      </c>
      <c r="B54" s="83" t="s">
        <v>38</v>
      </c>
      <c r="C54" s="83"/>
      <c r="D54" s="10" t="str">
        <f>+'Operations Worksheet'!C59</f>
        <v>*</v>
      </c>
      <c r="F54">
        <f t="shared" si="14"/>
        <v>437</v>
      </c>
      <c r="G54"/>
      <c r="H54" s="28" t="str">
        <f t="shared" si="17"/>
        <v>*</v>
      </c>
      <c r="I54" s="29" t="str">
        <f t="shared" si="16"/>
        <v>*</v>
      </c>
    </row>
    <row r="55" spans="1:9" ht="23.25" x14ac:dyDescent="0.3">
      <c r="A55" s="1"/>
      <c r="B55" s="87" t="s">
        <v>39</v>
      </c>
      <c r="C55" s="116"/>
      <c r="D55" s="24"/>
      <c r="F55"/>
      <c r="G55"/>
      <c r="H55" s="28" t="str">
        <f t="shared" si="1"/>
        <v/>
      </c>
      <c r="I55" s="29"/>
    </row>
    <row r="56" spans="1:9" x14ac:dyDescent="0.3">
      <c r="A56" s="22">
        <v>32</v>
      </c>
      <c r="B56" s="105" t="s">
        <v>154</v>
      </c>
      <c r="C56" s="105"/>
      <c r="D56" s="10">
        <f>'Operations Worksheet'!C81</f>
        <v>0</v>
      </c>
      <c r="F56">
        <f t="shared" ref="F56:F57" si="18">+A56</f>
        <v>32</v>
      </c>
      <c r="G56"/>
      <c r="H56" s="28" t="str">
        <f t="shared" ref="H56:H57" si="19">IF(I56=0,"",I56)</f>
        <v/>
      </c>
      <c r="I56" s="29">
        <f t="shared" ref="I56:I57" si="20">+D56</f>
        <v>0</v>
      </c>
    </row>
    <row r="57" spans="1:9" x14ac:dyDescent="0.3">
      <c r="A57" s="22">
        <v>33</v>
      </c>
      <c r="B57" s="105" t="s">
        <v>155</v>
      </c>
      <c r="C57" s="105"/>
      <c r="D57" s="10">
        <f>'Operations Worksheet'!C82</f>
        <v>0</v>
      </c>
      <c r="F57">
        <f t="shared" si="18"/>
        <v>33</v>
      </c>
      <c r="G57"/>
      <c r="H57" s="28" t="str">
        <f t="shared" si="19"/>
        <v/>
      </c>
      <c r="I57" s="29">
        <f t="shared" si="20"/>
        <v>0</v>
      </c>
    </row>
    <row r="58" spans="1:9" x14ac:dyDescent="0.3">
      <c r="A58" s="22">
        <v>368</v>
      </c>
      <c r="B58" s="105" t="s">
        <v>153</v>
      </c>
      <c r="C58" s="105"/>
      <c r="D58" s="10">
        <f>'Operations Worksheet'!C83</f>
        <v>0</v>
      </c>
      <c r="F58">
        <f>+A58</f>
        <v>368</v>
      </c>
      <c r="G58"/>
      <c r="H58" s="28" t="str">
        <f t="shared" si="1"/>
        <v/>
      </c>
      <c r="I58" s="29">
        <f>+D58</f>
        <v>0</v>
      </c>
    </row>
    <row r="59" spans="1:9" ht="33.75" customHeight="1" x14ac:dyDescent="0.3">
      <c r="A59" s="1"/>
      <c r="B59" s="87" t="s">
        <v>145</v>
      </c>
      <c r="C59" s="88"/>
      <c r="D59" s="24"/>
      <c r="F59"/>
      <c r="G59"/>
      <c r="H59" s="28"/>
      <c r="I59" s="29"/>
    </row>
    <row r="60" spans="1:9" ht="18.75" customHeight="1" x14ac:dyDescent="0.3">
      <c r="A60" s="16">
        <v>226</v>
      </c>
      <c r="B60" s="105" t="s">
        <v>146</v>
      </c>
      <c r="C60" s="105"/>
      <c r="D60" s="10">
        <f>'Operations Worksheet'!C85</f>
        <v>0</v>
      </c>
      <c r="F60">
        <f t="shared" ref="F60:F61" si="21">+A60</f>
        <v>226</v>
      </c>
      <c r="G60"/>
      <c r="H60" s="28" t="str">
        <f t="shared" ref="H60:H61" si="22">IF(I60=0,"",I60)</f>
        <v/>
      </c>
      <c r="I60" s="29">
        <f t="shared" ref="I60:I61" si="23">+D60</f>
        <v>0</v>
      </c>
    </row>
    <row r="61" spans="1:9" ht="18.75" customHeight="1" x14ac:dyDescent="0.3">
      <c r="A61" s="16">
        <v>363</v>
      </c>
      <c r="B61" s="105" t="s">
        <v>147</v>
      </c>
      <c r="C61" s="105"/>
      <c r="D61" s="10">
        <f>'Operations Worksheet'!C86</f>
        <v>0</v>
      </c>
      <c r="F61">
        <f t="shared" si="21"/>
        <v>363</v>
      </c>
      <c r="G61"/>
      <c r="H61" s="28" t="str">
        <f t="shared" si="22"/>
        <v/>
      </c>
      <c r="I61" s="29">
        <f t="shared" si="23"/>
        <v>0</v>
      </c>
    </row>
    <row r="72" spans="3:4" x14ac:dyDescent="0.3">
      <c r="C72" s="2"/>
    </row>
    <row r="73" spans="3:4" x14ac:dyDescent="0.3">
      <c r="C73" s="2"/>
      <c r="D73" s="1"/>
    </row>
    <row r="74" spans="3:4" x14ac:dyDescent="0.3">
      <c r="C74" s="2"/>
      <c r="D74" s="1"/>
    </row>
    <row r="75" spans="3:4" x14ac:dyDescent="0.3">
      <c r="C75" s="2"/>
      <c r="D75" s="1"/>
    </row>
    <row r="76" spans="3:4" x14ac:dyDescent="0.3">
      <c r="D76" s="1"/>
    </row>
  </sheetData>
  <mergeCells count="58">
    <mergeCell ref="B61:C61"/>
    <mergeCell ref="B34:C34"/>
    <mergeCell ref="B58:C58"/>
    <mergeCell ref="B55:C55"/>
    <mergeCell ref="B54:C54"/>
    <mergeCell ref="B60:C60"/>
    <mergeCell ref="B48:C48"/>
    <mergeCell ref="B49:C49"/>
    <mergeCell ref="B50:C50"/>
    <mergeCell ref="B51:C51"/>
    <mergeCell ref="B52:C52"/>
    <mergeCell ref="B53:C53"/>
    <mergeCell ref="B59:C59"/>
    <mergeCell ref="B47:C47"/>
    <mergeCell ref="B36:C36"/>
    <mergeCell ref="B37:C37"/>
    <mergeCell ref="B46:C46"/>
    <mergeCell ref="B19:C19"/>
    <mergeCell ref="B20:C20"/>
    <mergeCell ref="B35:C35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8:C38"/>
    <mergeCell ref="B39:C39"/>
    <mergeCell ref="B40:C40"/>
    <mergeCell ref="B42:C42"/>
    <mergeCell ref="B14:C14"/>
    <mergeCell ref="B15:C15"/>
    <mergeCell ref="B16:C16"/>
    <mergeCell ref="B32:C32"/>
    <mergeCell ref="B33:C33"/>
    <mergeCell ref="B21:C21"/>
    <mergeCell ref="B22:C22"/>
    <mergeCell ref="B17:C17"/>
    <mergeCell ref="B18:C18"/>
    <mergeCell ref="B56:C56"/>
    <mergeCell ref="B57:C57"/>
    <mergeCell ref="A1:D1"/>
    <mergeCell ref="B2:C2"/>
    <mergeCell ref="B6:C6"/>
    <mergeCell ref="B10:C10"/>
    <mergeCell ref="B11:C11"/>
    <mergeCell ref="B7:C7"/>
    <mergeCell ref="B8:C8"/>
    <mergeCell ref="B9:C9"/>
    <mergeCell ref="B12:C12"/>
    <mergeCell ref="B13:C13"/>
    <mergeCell ref="B43:C43"/>
    <mergeCell ref="B44:C44"/>
    <mergeCell ref="B45:C45"/>
    <mergeCell ref="B41:C4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8b997a-a988-4d8f-af19-d250c0830696" xsi:nil="true"/>
    <lcf76f155ced4ddcb4097134ff3c332f xmlns="db4b7ccc-3d3c-4e34-a0ab-1d4ec6c07537">
      <Terms xmlns="http://schemas.microsoft.com/office/infopath/2007/PartnerControls"/>
    </lcf76f155ced4ddcb4097134ff3c332f>
    <Date xmlns="db4b7ccc-3d3c-4e34-a0ab-1d4ec6c075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49CE906FA0BC4395816BF67BBD009F" ma:contentTypeVersion="16" ma:contentTypeDescription="Create a new document." ma:contentTypeScope="" ma:versionID="ed0b47c1d971c082bacef488d9be3998">
  <xsd:schema xmlns:xsd="http://www.w3.org/2001/XMLSchema" xmlns:xs="http://www.w3.org/2001/XMLSchema" xmlns:p="http://schemas.microsoft.com/office/2006/metadata/properties" xmlns:ns2="db4b7ccc-3d3c-4e34-a0ab-1d4ec6c07537" xmlns:ns3="3c8b997a-a988-4d8f-af19-d250c0830696" targetNamespace="http://schemas.microsoft.com/office/2006/metadata/properties" ma:root="true" ma:fieldsID="eab4a7d2bfddb5e648b1fdb4858191c9" ns2:_="" ns3:_="">
    <xsd:import namespace="db4b7ccc-3d3c-4e34-a0ab-1d4ec6c07537"/>
    <xsd:import namespace="3c8b997a-a988-4d8f-af19-d250c0830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Dat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b7ccc-3d3c-4e34-a0ab-1d4ec6c07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Date" ma:index="16" nillable="true" ma:displayName="Date" ma:format="DateTime" ma:internalName="Date">
      <xsd:simpleType>
        <xsd:restriction base="dms:DateTim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57380c5-3018-4cc8-b7f3-b609a79b5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b997a-a988-4d8f-af19-d250c083069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225bd13-2097-4773-a97d-71f0124df1e5}" ma:internalName="TaxCatchAll" ma:showField="CatchAllData" ma:web="3c8b997a-a988-4d8f-af19-d250c08306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5C6E0-8837-4AAA-B8BE-DE1B54F395A6}">
  <ds:schemaRefs>
    <ds:schemaRef ds:uri="http://schemas.microsoft.com/office/2006/metadata/properties"/>
    <ds:schemaRef ds:uri="http://schemas.microsoft.com/office/infopath/2007/PartnerControls"/>
    <ds:schemaRef ds:uri="11079908-da3e-43e9-8182-1d63b78d4795"/>
    <ds:schemaRef ds:uri="b783b9df-a290-4ee5-bbb8-9c30eb459099"/>
  </ds:schemaRefs>
</ds:datastoreItem>
</file>

<file path=customXml/itemProps2.xml><?xml version="1.0" encoding="utf-8"?>
<ds:datastoreItem xmlns:ds="http://schemas.openxmlformats.org/officeDocument/2006/customXml" ds:itemID="{6A30B568-381D-4B56-B00E-985373073C41}"/>
</file>

<file path=customXml/itemProps3.xml><?xml version="1.0" encoding="utf-8"?>
<ds:datastoreItem xmlns:ds="http://schemas.openxmlformats.org/officeDocument/2006/customXml" ds:itemID="{1A4A759F-F4EE-4667-AD5F-9A2C215AD9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Operations Worksheet</vt:lpstr>
      <vt:lpstr>Sheet1</vt:lpstr>
      <vt:lpstr>Dropdowns</vt:lpstr>
      <vt:lpstr>Mapping</vt:lpstr>
      <vt:lpstr>for Use by Club Benchmarking</vt:lpstr>
      <vt:lpstr>Private</vt:lpstr>
      <vt:lpstr>privateornot</vt:lpstr>
      <vt:lpstr>Status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Boyle</dc:creator>
  <cp:keywords/>
  <dc:description/>
  <cp:lastModifiedBy>Teri Finan</cp:lastModifiedBy>
  <cp:revision/>
  <cp:lastPrinted>2016-06-24T18:59:01Z</cp:lastPrinted>
  <dcterms:created xsi:type="dcterms:W3CDTF">2016-05-02T14:07:05Z</dcterms:created>
  <dcterms:modified xsi:type="dcterms:W3CDTF">2025-02-28T20:39:21Z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0x0101007D49CE906FA0BC4395816BF67BBD009F</vt:lpwstr>
  </property>
</Properties>
</file>